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Бюджетный\Бородулина_СА\2026_2028 методики и расчеты\Дотации\ДВБО поселения\Расчеты дотаций ГП 2026_2028\2027\"/>
    </mc:Choice>
  </mc:AlternateContent>
  <bookViews>
    <workbookView xWindow="0" yWindow="0" windowWidth="28800" windowHeight="10935"/>
  </bookViews>
  <sheets>
    <sheet name="2027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7" i="1" l="1"/>
  <c r="G27" i="1"/>
  <c r="F27" i="1"/>
  <c r="D27" i="1"/>
  <c r="J22" i="1" s="1"/>
  <c r="M26" i="1"/>
  <c r="M25" i="1"/>
  <c r="H25" i="1"/>
  <c r="M24" i="1"/>
  <c r="H24" i="1"/>
  <c r="M23" i="1"/>
  <c r="H23" i="1"/>
  <c r="M22" i="1"/>
  <c r="M21" i="1"/>
  <c r="M20" i="1"/>
  <c r="T19" i="1"/>
  <c r="M19" i="1"/>
  <c r="H19" i="1"/>
  <c r="M18" i="1"/>
  <c r="M17" i="1"/>
  <c r="M16" i="1"/>
  <c r="M15" i="1"/>
  <c r="M14" i="1"/>
  <c r="M13" i="1"/>
  <c r="H13" i="1"/>
  <c r="M12" i="1"/>
  <c r="H12" i="1"/>
  <c r="M11" i="1"/>
  <c r="M10" i="1"/>
  <c r="H10" i="1"/>
  <c r="M9" i="1"/>
  <c r="H9" i="1"/>
  <c r="M8" i="1"/>
  <c r="H8" i="1"/>
  <c r="E27" i="1"/>
  <c r="I9" i="1" l="1"/>
  <c r="J27" i="1"/>
  <c r="J14" i="1"/>
  <c r="U19" i="1"/>
  <c r="J15" i="1"/>
  <c r="N15" i="1" s="1"/>
  <c r="J18" i="1"/>
  <c r="N18" i="1" s="1"/>
  <c r="J8" i="1"/>
  <c r="N8" i="1" s="1"/>
  <c r="J10" i="1"/>
  <c r="N10" i="1" s="1"/>
  <c r="J25" i="1"/>
  <c r="N25" i="1" s="1"/>
  <c r="I19" i="1"/>
  <c r="I23" i="1"/>
  <c r="J24" i="1"/>
  <c r="I8" i="1"/>
  <c r="J9" i="1"/>
  <c r="I14" i="1"/>
  <c r="I18" i="1"/>
  <c r="J19" i="1"/>
  <c r="I22" i="1"/>
  <c r="J23" i="1"/>
  <c r="I12" i="1"/>
  <c r="J13" i="1"/>
  <c r="N14" i="1"/>
  <c r="J17" i="1"/>
  <c r="J21" i="1"/>
  <c r="N22" i="1"/>
  <c r="I26" i="1"/>
  <c r="I13" i="1"/>
  <c r="I17" i="1"/>
  <c r="I11" i="1"/>
  <c r="J12" i="1"/>
  <c r="I16" i="1"/>
  <c r="I20" i="1"/>
  <c r="J26" i="1"/>
  <c r="I21" i="1"/>
  <c r="J11" i="1"/>
  <c r="J16" i="1"/>
  <c r="J20" i="1"/>
  <c r="I25" i="1"/>
  <c r="H27" i="1"/>
  <c r="I10" i="1"/>
  <c r="I15" i="1"/>
  <c r="I24" i="1"/>
  <c r="N20" i="1" l="1"/>
  <c r="N17" i="1"/>
  <c r="N16" i="1"/>
  <c r="N11" i="1"/>
  <c r="N13" i="1"/>
  <c r="N9" i="1"/>
  <c r="N26" i="1"/>
  <c r="N24" i="1"/>
  <c r="N12" i="1"/>
  <c r="N21" i="1"/>
  <c r="N23" i="1"/>
  <c r="N19" i="1"/>
  <c r="N27" i="1" l="1"/>
  <c r="O17" i="1" s="1"/>
  <c r="P17" i="1" s="1"/>
  <c r="R17" i="1" s="1"/>
  <c r="T17" i="1" s="1"/>
  <c r="O14" i="1"/>
  <c r="P14" i="1" s="1"/>
  <c r="R14" i="1" s="1"/>
  <c r="O11" i="1" l="1"/>
  <c r="P11" i="1" s="1"/>
  <c r="R11" i="1" s="1"/>
  <c r="T11" i="1" s="1"/>
  <c r="O21" i="1"/>
  <c r="P21" i="1" s="1"/>
  <c r="R21" i="1" s="1"/>
  <c r="T21" i="1" s="1"/>
  <c r="O18" i="1"/>
  <c r="P18" i="1" s="1"/>
  <c r="R18" i="1" s="1"/>
  <c r="T18" i="1" s="1"/>
  <c r="O12" i="1"/>
  <c r="P12" i="1" s="1"/>
  <c r="R12" i="1" s="1"/>
  <c r="T12" i="1" s="1"/>
  <c r="O15" i="1"/>
  <c r="P15" i="1" s="1"/>
  <c r="R15" i="1" s="1"/>
  <c r="T15" i="1" s="1"/>
  <c r="O19" i="1"/>
  <c r="O23" i="1"/>
  <c r="P23" i="1" s="1"/>
  <c r="R23" i="1" s="1"/>
  <c r="T23" i="1" s="1"/>
  <c r="O22" i="1"/>
  <c r="P22" i="1" s="1"/>
  <c r="R22" i="1" s="1"/>
  <c r="T22" i="1" s="1"/>
  <c r="O16" i="1"/>
  <c r="P16" i="1" s="1"/>
  <c r="R16" i="1" s="1"/>
  <c r="T16" i="1" s="1"/>
  <c r="O25" i="1"/>
  <c r="P25" i="1" s="1"/>
  <c r="R25" i="1" s="1"/>
  <c r="T25" i="1" s="1"/>
  <c r="O13" i="1"/>
  <c r="P13" i="1" s="1"/>
  <c r="R13" i="1" s="1"/>
  <c r="T13" i="1" s="1"/>
  <c r="O20" i="1"/>
  <c r="P20" i="1" s="1"/>
  <c r="R20" i="1" s="1"/>
  <c r="T20" i="1" s="1"/>
  <c r="O10" i="1"/>
  <c r="P10" i="1" s="1"/>
  <c r="R10" i="1" s="1"/>
  <c r="T10" i="1" s="1"/>
  <c r="O26" i="1"/>
  <c r="P26" i="1" s="1"/>
  <c r="R26" i="1" s="1"/>
  <c r="T26" i="1" s="1"/>
  <c r="O9" i="1"/>
  <c r="P9" i="1" s="1"/>
  <c r="R9" i="1" s="1"/>
  <c r="T9" i="1" s="1"/>
  <c r="O8" i="1"/>
  <c r="P8" i="1" s="1"/>
  <c r="R8" i="1" s="1"/>
  <c r="T8" i="1" s="1"/>
  <c r="O24" i="1"/>
  <c r="P24" i="1" s="1"/>
  <c r="R24" i="1" s="1"/>
  <c r="T24" i="1" s="1"/>
  <c r="P19" i="1"/>
  <c r="T14" i="1"/>
  <c r="U17" i="1"/>
  <c r="R27" i="1" l="1"/>
  <c r="U8" i="1"/>
  <c r="T27" i="1"/>
  <c r="U21" i="1"/>
  <c r="U13" i="1"/>
  <c r="U23" i="1"/>
  <c r="U26" i="1"/>
  <c r="U14" i="1"/>
  <c r="U11" i="1"/>
  <c r="U25" i="1"/>
  <c r="U9" i="1"/>
  <c r="U24" i="1"/>
  <c r="U16" i="1"/>
  <c r="U15" i="1"/>
  <c r="U18" i="1"/>
  <c r="U10" i="1"/>
  <c r="U20" i="1"/>
  <c r="U22" i="1"/>
  <c r="U12" i="1"/>
  <c r="U27" i="1" l="1"/>
</calcChain>
</file>

<file path=xl/sharedStrings.xml><?xml version="1.0" encoding="utf-8"?>
<sst xmlns="http://schemas.openxmlformats.org/spreadsheetml/2006/main" count="76" uniqueCount="67">
  <si>
    <t>102.1.05 Расчет дотаций на выравнивание бюджетной обеспеченности  городских поселений на 2027 год</t>
  </si>
  <si>
    <t>Код</t>
  </si>
  <si>
    <t>Наименование</t>
  </si>
  <si>
    <t>Численность постоянного населения поселений на 01.01.2025</t>
  </si>
  <si>
    <t>Объем дотаций на выравниване БО поселений в части, касающейся предоставления дотаций поселениям, в финансовом году, предшествующем очередному финансовому году</t>
  </si>
  <si>
    <t>Численность населения, проживающего в населенных пунктах с численностью менее 500 человек</t>
  </si>
  <si>
    <t>Удельный вес населения, проживающего в населенных пунктах с численностью менее 500 человек</t>
  </si>
  <si>
    <t>Индекс налогового потенциала</t>
  </si>
  <si>
    <t>Коэффициент расселения населения</t>
  </si>
  <si>
    <t>Средний тариф на тепловую энергию</t>
  </si>
  <si>
    <t>Коэффициент стоимости предоставления коммунальных услуг</t>
  </si>
  <si>
    <t>Кр * К жку * Численность населения</t>
  </si>
  <si>
    <t>Уровень расчетной бюджетной обеспеченности</t>
  </si>
  <si>
    <t>Расчетный объем дотации из ОБ на 2027 год</t>
  </si>
  <si>
    <t>Дотация поселениям, утвержденная Законом о бюджете на 2027 год</t>
  </si>
  <si>
    <t>откл</t>
  </si>
  <si>
    <t>Окончательный размер дотации из ОБ на 2027 год</t>
  </si>
  <si>
    <t>Единица измерения</t>
  </si>
  <si>
    <t>человек</t>
  </si>
  <si>
    <t>тысяча рублей</t>
  </si>
  <si>
    <t>рубль</t>
  </si>
  <si>
    <t>рубли</t>
  </si>
  <si>
    <t>07.01</t>
  </si>
  <si>
    <t>Фурмановское городское поселение</t>
  </si>
  <si>
    <t>10.01</t>
  </si>
  <si>
    <t>Гаврилово-Посадское городское поселение</t>
  </si>
  <si>
    <t>10.02</t>
  </si>
  <si>
    <t>Петровское городское поселение</t>
  </si>
  <si>
    <t>11.01</t>
  </si>
  <si>
    <t>Заволжское городское поселение</t>
  </si>
  <si>
    <t>13.01</t>
  </si>
  <si>
    <t>Ильинское городское поселение</t>
  </si>
  <si>
    <t>14.01</t>
  </si>
  <si>
    <t>Наволокское городское поселение</t>
  </si>
  <si>
    <t>15.01</t>
  </si>
  <si>
    <t>Комсомольское городское поселение</t>
  </si>
  <si>
    <t>16.01</t>
  </si>
  <si>
    <t>Лежневское городское поселение</t>
  </si>
  <si>
    <t>17.01</t>
  </si>
  <si>
    <t>Лухское городское поселение</t>
  </si>
  <si>
    <t>19.01</t>
  </si>
  <si>
    <t>Пестяковское городское поселение</t>
  </si>
  <si>
    <t>20.01</t>
  </si>
  <si>
    <t>Приволжское городское поселение</t>
  </si>
  <si>
    <t>20.02</t>
  </si>
  <si>
    <t>Плесское городское поселение</t>
  </si>
  <si>
    <t>21.01</t>
  </si>
  <si>
    <t>Пучежское городское поселение</t>
  </si>
  <si>
    <t>22.01</t>
  </si>
  <si>
    <t>Родниковское городское поселение</t>
  </si>
  <si>
    <t>23.02</t>
  </si>
  <si>
    <t>Савинское городское поселение</t>
  </si>
  <si>
    <t>24.01</t>
  </si>
  <si>
    <t>Нерльское городское поселение</t>
  </si>
  <si>
    <t>25.01</t>
  </si>
  <si>
    <t>Колобовское городское поселение</t>
  </si>
  <si>
    <t>26.01</t>
  </si>
  <si>
    <t>Южское городское поселение</t>
  </si>
  <si>
    <t>27.01</t>
  </si>
  <si>
    <t>Юрьевецкое городское поселение</t>
  </si>
  <si>
    <t>Итого</t>
  </si>
  <si>
    <t>X</t>
  </si>
  <si>
    <t xml:space="preserve"> </t>
  </si>
  <si>
    <t>Налоговый потенциал поселений</t>
  </si>
  <si>
    <t xml:space="preserve">Средний по Ивановской области тариф на тепловую энергию </t>
  </si>
  <si>
    <t xml:space="preserve">ИБР </t>
  </si>
  <si>
    <t>Критерий выравнивания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</si>
</sst>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"/>
    <numFmt numFmtId="165" formatCode="#,##0.000000"/>
    <numFmt numFmtId="166" formatCode="0.000000"/>
    <numFmt numFmtId="167" formatCode="0.0"/>
    <numFmt numFmtId="168" formatCode="#,##0.000"/>
    <numFmt numFmtId="169" formatCode="#,##0.0000"/>
  </numFmts>
  <fonts count="6" x14ac:knownFonts="1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b/>
      <sz val="8"/>
      <name val="Arial Cyr"/>
      <charset val="204"/>
    </font>
    <font>
      <i/>
      <sz val="10"/>
      <name val="Arial Cyr"/>
      <charset val="204"/>
    </font>
    <font>
      <sz val="8"/>
      <color rgb="FFFFFFFF"/>
      <name val="Arial Cyr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2" borderId="0" xfId="0" applyFont="1" applyFill="1"/>
    <xf numFmtId="0" fontId="1" fillId="0" borderId="0" xfId="0" applyFont="1"/>
    <xf numFmtId="0" fontId="1" fillId="2" borderId="1" xfId="0" applyFont="1" applyFill="1" applyBorder="1"/>
    <xf numFmtId="0" fontId="1" fillId="2" borderId="2" xfId="0" applyFont="1" applyFill="1" applyBorder="1"/>
    <xf numFmtId="166" fontId="1" fillId="0" borderId="7" xfId="0" applyNumberFormat="1" applyFont="1" applyFill="1" applyBorder="1" applyAlignment="1" applyProtection="1">
      <alignment horizontal="right" wrapText="1"/>
      <protection locked="0"/>
    </xf>
    <xf numFmtId="164" fontId="1" fillId="0" borderId="7" xfId="0" applyNumberFormat="1" applyFont="1" applyFill="1" applyBorder="1" applyAlignment="1" applyProtection="1">
      <alignment horizontal="right" shrinkToFit="1"/>
      <protection locked="0"/>
    </xf>
    <xf numFmtId="4" fontId="1" fillId="0" borderId="7" xfId="0" applyNumberFormat="1" applyFont="1" applyFill="1" applyBorder="1" applyAlignment="1" applyProtection="1">
      <alignment horizontal="right" shrinkToFit="1"/>
      <protection locked="0"/>
    </xf>
    <xf numFmtId="164" fontId="3" fillId="3" borderId="0" xfId="0" applyNumberFormat="1" applyFont="1" applyFill="1" applyBorder="1" applyAlignment="1" applyProtection="1">
      <alignment horizontal="right" vertical="top" shrinkToFit="1"/>
      <protection locked="0"/>
    </xf>
    <xf numFmtId="0" fontId="4" fillId="2" borderId="2" xfId="0" applyFont="1" applyFill="1" applyBorder="1"/>
    <xf numFmtId="0" fontId="1" fillId="2" borderId="0" xfId="0" applyFont="1" applyFill="1" applyBorder="1"/>
    <xf numFmtId="0" fontId="1" fillId="2" borderId="4" xfId="0" applyFont="1" applyFill="1" applyBorder="1"/>
    <xf numFmtId="0" fontId="2" fillId="2" borderId="0" xfId="0" applyFont="1" applyFill="1" applyBorder="1" applyAlignment="1">
      <alignment horizontal="right" vertical="top" wrapText="1"/>
    </xf>
    <xf numFmtId="164" fontId="1" fillId="2" borderId="4" xfId="0" applyNumberFormat="1" applyFont="1" applyFill="1" applyBorder="1" applyAlignment="1">
      <alignment horizontal="right" vertical="top" shrinkToFit="1"/>
    </xf>
    <xf numFmtId="165" fontId="1" fillId="3" borderId="4" xfId="0" applyNumberFormat="1" applyFont="1" applyFill="1" applyBorder="1" applyAlignment="1" applyProtection="1">
      <alignment horizontal="right" vertical="top" shrinkToFit="1"/>
      <protection locked="0"/>
    </xf>
    <xf numFmtId="169" fontId="1" fillId="2" borderId="4" xfId="0" applyNumberFormat="1" applyFont="1" applyFill="1" applyBorder="1" applyAlignment="1">
      <alignment horizontal="right" vertical="top" shrinkToFit="1"/>
    </xf>
    <xf numFmtId="166" fontId="1" fillId="3" borderId="4" xfId="0" applyNumberFormat="1" applyFont="1" applyFill="1" applyBorder="1" applyAlignment="1" applyProtection="1">
      <alignment horizontal="right" vertical="center" wrapText="1"/>
      <protection locked="0"/>
    </xf>
    <xf numFmtId="4" fontId="1" fillId="3" borderId="4" xfId="0" applyNumberFormat="1" applyFont="1" applyFill="1" applyBorder="1" applyAlignment="1" applyProtection="1">
      <alignment horizontal="right" vertical="top" shrinkToFit="1"/>
      <protection locked="0"/>
    </xf>
    <xf numFmtId="168" fontId="1" fillId="3" borderId="4" xfId="0" applyNumberFormat="1" applyFont="1" applyFill="1" applyBorder="1" applyAlignment="1" applyProtection="1">
      <alignment horizontal="right" vertical="top" shrinkToFit="1"/>
      <protection locked="0"/>
    </xf>
    <xf numFmtId="164" fontId="1" fillId="2" borderId="4" xfId="0" applyNumberFormat="1" applyFont="1" applyFill="1" applyBorder="1" applyAlignment="1">
      <alignment horizontal="left" vertical="top" shrinkToFit="1"/>
    </xf>
    <xf numFmtId="164" fontId="1" fillId="2" borderId="0" xfId="0" applyNumberFormat="1" applyFont="1" applyFill="1" applyBorder="1" applyAlignment="1">
      <alignment horizontal="right" vertical="top" shrinkToFit="1"/>
    </xf>
    <xf numFmtId="164" fontId="1" fillId="0" borderId="0" xfId="0" applyNumberFormat="1" applyFont="1"/>
    <xf numFmtId="167" fontId="1" fillId="0" borderId="0" xfId="0" applyNumberFormat="1" applyFont="1" applyFill="1"/>
    <xf numFmtId="167" fontId="1" fillId="0" borderId="0" xfId="0" applyNumberFormat="1" applyFont="1"/>
    <xf numFmtId="0" fontId="1" fillId="0" borderId="3" xfId="0" applyFont="1" applyFill="1" applyBorder="1" applyAlignment="1">
      <alignment vertical="top"/>
    </xf>
    <xf numFmtId="0" fontId="1" fillId="0" borderId="7" xfId="0" applyFont="1" applyFill="1" applyBorder="1" applyAlignment="1">
      <alignment horizontal="right" vertical="top"/>
    </xf>
    <xf numFmtId="0" fontId="1" fillId="0" borderId="7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vertical="top"/>
    </xf>
    <xf numFmtId="0" fontId="1" fillId="0" borderId="7" xfId="0" applyNumberFormat="1" applyFont="1" applyFill="1" applyBorder="1" applyAlignment="1">
      <alignment horizontal="left" vertical="top" wrapText="1"/>
    </xf>
    <xf numFmtId="0" fontId="1" fillId="0" borderId="7" xfId="0" applyFont="1" applyFill="1" applyBorder="1"/>
    <xf numFmtId="164" fontId="1" fillId="0" borderId="7" xfId="0" applyNumberFormat="1" applyFont="1" applyFill="1" applyBorder="1" applyAlignment="1" applyProtection="1">
      <alignment horizontal="right" vertical="top" shrinkToFit="1"/>
      <protection locked="0"/>
    </xf>
    <xf numFmtId="0" fontId="1" fillId="0" borderId="7" xfId="0" applyFont="1" applyFill="1" applyBorder="1" applyAlignment="1"/>
    <xf numFmtId="165" fontId="1" fillId="0" borderId="7" xfId="0" applyNumberFormat="1" applyFont="1" applyFill="1" applyBorder="1" applyAlignment="1" applyProtection="1">
      <alignment horizontal="right" shrinkToFit="1"/>
      <protection locked="0"/>
    </xf>
    <xf numFmtId="167" fontId="1" fillId="0" borderId="7" xfId="0" applyNumberFormat="1" applyFont="1" applyFill="1" applyBorder="1" applyAlignment="1" applyProtection="1">
      <alignment horizontal="right" wrapText="1"/>
      <protection locked="0"/>
    </xf>
    <xf numFmtId="168" fontId="1" fillId="0" borderId="7" xfId="0" applyNumberFormat="1" applyFont="1" applyFill="1" applyBorder="1" applyAlignment="1" applyProtection="1">
      <alignment horizontal="right" shrinkToFit="1"/>
      <protection locked="0"/>
    </xf>
    <xf numFmtId="164" fontId="1" fillId="0" borderId="7" xfId="0" applyNumberFormat="1" applyFont="1" applyFill="1" applyBorder="1" applyAlignment="1" applyProtection="1">
      <alignment horizontal="right" wrapText="1"/>
      <protection locked="0"/>
    </xf>
    <xf numFmtId="0" fontId="1" fillId="0" borderId="7" xfId="0" applyFont="1" applyFill="1" applyBorder="1" applyAlignment="1">
      <alignment horizontal="left" vertical="top" shrinkToFit="1"/>
    </xf>
    <xf numFmtId="0" fontId="1" fillId="0" borderId="7" xfId="0" applyFont="1" applyFill="1" applyBorder="1" applyAlignment="1">
      <alignment horizontal="left" vertical="top" wrapText="1"/>
    </xf>
    <xf numFmtId="164" fontId="1" fillId="0" borderId="8" xfId="0" applyNumberFormat="1" applyFont="1" applyFill="1" applyBorder="1" applyAlignment="1" applyProtection="1">
      <alignment horizontal="right" wrapText="1"/>
      <protection locked="0"/>
    </xf>
    <xf numFmtId="3" fontId="1" fillId="0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0" borderId="7" xfId="0" applyNumberFormat="1" applyFont="1" applyFill="1" applyBorder="1" applyAlignment="1">
      <alignment horizontal="right" vertical="top" shrinkToFit="1"/>
    </xf>
    <xf numFmtId="165" fontId="1" fillId="0" borderId="7" xfId="0" applyNumberFormat="1" applyFont="1" applyFill="1" applyBorder="1" applyAlignment="1" applyProtection="1">
      <alignment horizontal="right" vertical="top" shrinkToFit="1"/>
      <protection locked="0"/>
    </xf>
    <xf numFmtId="169" fontId="1" fillId="0" borderId="7" xfId="0" applyNumberFormat="1" applyFont="1" applyFill="1" applyBorder="1" applyAlignment="1">
      <alignment horizontal="right" vertical="top" shrinkToFit="1"/>
    </xf>
    <xf numFmtId="166" fontId="1" fillId="0" borderId="7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7" xfId="0" applyFont="1" applyFill="1" applyBorder="1" applyAlignment="1">
      <alignment horizontal="right" vertical="top" wrapText="1"/>
    </xf>
    <xf numFmtId="164" fontId="1" fillId="0" borderId="0" xfId="0" applyNumberFormat="1" applyFont="1" applyFill="1" applyBorder="1" applyAlignment="1">
      <alignment horizontal="right" vertical="top" shrinkToFit="1"/>
    </xf>
    <xf numFmtId="4" fontId="0" fillId="0" borderId="7" xfId="0" applyNumberFormat="1" applyFont="1" applyFill="1" applyBorder="1"/>
    <xf numFmtId="4" fontId="5" fillId="0" borderId="7" xfId="0" applyNumberFormat="1" applyFont="1" applyFill="1" applyBorder="1" applyAlignment="1">
      <alignment horizontal="right" vertical="top" shrinkToFit="1"/>
    </xf>
    <xf numFmtId="0" fontId="1" fillId="0" borderId="3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0" borderId="3" xfId="0" applyNumberFormat="1" applyFont="1" applyFill="1" applyBorder="1" applyAlignment="1">
      <alignment horizontal="center" vertical="top" wrapText="1" shrinkToFit="1"/>
    </xf>
    <xf numFmtId="49" fontId="1" fillId="0" borderId="5" xfId="0" applyNumberFormat="1" applyFont="1" applyFill="1" applyBorder="1" applyAlignment="1">
      <alignment horizontal="center" vertical="top" wrapText="1" shrinkToFit="1"/>
    </xf>
    <xf numFmtId="49" fontId="1" fillId="0" borderId="6" xfId="0" applyNumberFormat="1" applyFont="1" applyFill="1" applyBorder="1" applyAlignment="1">
      <alignment horizontal="center" vertical="top" wrapText="1" shrinkToFit="1"/>
    </xf>
    <xf numFmtId="0" fontId="1" fillId="0" borderId="7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186BB5103B1E11EBA8529525B09CA931C93101088217B39C3FF45ECC9871C053286FBBE5A11E42C0D15198BF6DC1A83467939DE8E2EA7371EAA4DC30r8W3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0"/>
  <sheetViews>
    <sheetView tabSelected="1" topLeftCell="B1" workbookViewId="0">
      <pane xSplit="2" ySplit="7" topLeftCell="D8" activePane="bottomRight" state="frozen"/>
      <selection activeCell="B1" sqref="B1"/>
      <selection pane="topRight" activeCell="D1" sqref="D1"/>
      <selection pane="bottomLeft" activeCell="B9" sqref="B9"/>
      <selection pane="bottomRight" activeCell="C8" sqref="C8"/>
    </sheetView>
  </sheetViews>
  <sheetFormatPr defaultRowHeight="11.25" x14ac:dyDescent="0.2"/>
  <cols>
    <col min="1" max="1" width="0" style="2" hidden="1" customWidth="1"/>
    <col min="2" max="2" width="5.7109375" style="2" customWidth="1"/>
    <col min="3" max="3" width="17.85546875" style="2" customWidth="1"/>
    <col min="4" max="4" width="10.85546875" style="2" customWidth="1"/>
    <col min="5" max="5" width="0.140625" style="2" customWidth="1"/>
    <col min="6" max="6" width="10.7109375" style="2" customWidth="1"/>
    <col min="7" max="7" width="11.140625" style="2" customWidth="1"/>
    <col min="8" max="8" width="12" style="2" customWidth="1"/>
    <col min="9" max="10" width="9.85546875" style="2" customWidth="1"/>
    <col min="11" max="11" width="9.28515625" style="2" customWidth="1"/>
    <col min="12" max="12" width="11.140625" style="2" customWidth="1"/>
    <col min="13" max="13" width="10.85546875" style="2" customWidth="1"/>
    <col min="14" max="14" width="10.28515625" style="2" customWidth="1"/>
    <col min="15" max="15" width="10.140625" style="2" customWidth="1"/>
    <col min="16" max="16" width="9.5703125" style="2" customWidth="1"/>
    <col min="17" max="17" width="9" style="2" customWidth="1"/>
    <col min="18" max="18" width="11.85546875" style="2" customWidth="1"/>
    <col min="19" max="19" width="11.5703125" style="2" customWidth="1"/>
    <col min="20" max="20" width="9.140625" style="2"/>
    <col min="21" max="21" width="12.28515625" style="2" customWidth="1"/>
    <col min="22" max="22" width="9.140625" style="2" customWidth="1"/>
    <col min="23" max="231" width="9.140625" style="2"/>
    <col min="232" max="232" width="0" style="2" hidden="1" customWidth="1"/>
    <col min="233" max="233" width="5.7109375" style="2" customWidth="1"/>
    <col min="234" max="234" width="18.28515625" style="2" customWidth="1"/>
    <col min="235" max="235" width="10.7109375" style="2" customWidth="1"/>
    <col min="236" max="236" width="0" style="2" hidden="1" customWidth="1"/>
    <col min="237" max="237" width="13" style="2" customWidth="1"/>
    <col min="238" max="239" width="14" style="2" customWidth="1"/>
    <col min="240" max="240" width="11.7109375" style="2" customWidth="1"/>
    <col min="241" max="241" width="12.28515625" style="2" customWidth="1"/>
    <col min="242" max="242" width="9.28515625" style="2" customWidth="1"/>
    <col min="243" max="243" width="11.140625" style="2" customWidth="1"/>
    <col min="244" max="244" width="13.7109375" style="2" customWidth="1"/>
    <col min="245" max="246" width="10.85546875" style="2" customWidth="1"/>
    <col min="247" max="247" width="11.7109375" style="2" customWidth="1"/>
    <col min="248" max="248" width="11.140625" style="2" customWidth="1"/>
    <col min="249" max="249" width="11.85546875" style="2" customWidth="1"/>
    <col min="250" max="250" width="9.140625" style="2" customWidth="1"/>
    <col min="251" max="251" width="9.140625" style="2"/>
    <col min="252" max="252" width="15.42578125" style="2" customWidth="1"/>
    <col min="253" max="253" width="11.7109375" style="2" customWidth="1"/>
    <col min="254" max="255" width="9.140625" style="2"/>
    <col min="256" max="256" width="5.7109375" style="2" customWidth="1"/>
    <col min="257" max="257" width="19.5703125" style="2" customWidth="1"/>
    <col min="258" max="258" width="16.5703125" style="2" customWidth="1"/>
    <col min="259" max="259" width="9.140625" style="2"/>
    <col min="260" max="260" width="5.140625" style="2" customWidth="1"/>
    <col min="261" max="261" width="20.7109375" style="2" customWidth="1"/>
    <col min="262" max="262" width="17.28515625" style="2" customWidth="1"/>
    <col min="263" max="487" width="9.140625" style="2"/>
    <col min="488" max="488" width="0" style="2" hidden="1" customWidth="1"/>
    <col min="489" max="489" width="5.7109375" style="2" customWidth="1"/>
    <col min="490" max="490" width="18.28515625" style="2" customWidth="1"/>
    <col min="491" max="491" width="10.7109375" style="2" customWidth="1"/>
    <col min="492" max="492" width="0" style="2" hidden="1" customWidth="1"/>
    <col min="493" max="493" width="13" style="2" customWidth="1"/>
    <col min="494" max="495" width="14" style="2" customWidth="1"/>
    <col min="496" max="496" width="11.7109375" style="2" customWidth="1"/>
    <col min="497" max="497" width="12.28515625" style="2" customWidth="1"/>
    <col min="498" max="498" width="9.28515625" style="2" customWidth="1"/>
    <col min="499" max="499" width="11.140625" style="2" customWidth="1"/>
    <col min="500" max="500" width="13.7109375" style="2" customWidth="1"/>
    <col min="501" max="502" width="10.85546875" style="2" customWidth="1"/>
    <col min="503" max="503" width="11.7109375" style="2" customWidth="1"/>
    <col min="504" max="504" width="11.140625" style="2" customWidth="1"/>
    <col min="505" max="505" width="11.85546875" style="2" customWidth="1"/>
    <col min="506" max="506" width="9.140625" style="2" customWidth="1"/>
    <col min="507" max="507" width="9.140625" style="2"/>
    <col min="508" max="508" width="15.42578125" style="2" customWidth="1"/>
    <col min="509" max="509" width="11.7109375" style="2" customWidth="1"/>
    <col min="510" max="511" width="9.140625" style="2"/>
    <col min="512" max="512" width="5.7109375" style="2" customWidth="1"/>
    <col min="513" max="513" width="19.5703125" style="2" customWidth="1"/>
    <col min="514" max="514" width="16.5703125" style="2" customWidth="1"/>
    <col min="515" max="515" width="9.140625" style="2"/>
    <col min="516" max="516" width="5.140625" style="2" customWidth="1"/>
    <col min="517" max="517" width="20.7109375" style="2" customWidth="1"/>
    <col min="518" max="518" width="17.28515625" style="2" customWidth="1"/>
    <col min="519" max="743" width="9.140625" style="2"/>
    <col min="744" max="744" width="0" style="2" hidden="1" customWidth="1"/>
    <col min="745" max="745" width="5.7109375" style="2" customWidth="1"/>
    <col min="746" max="746" width="18.28515625" style="2" customWidth="1"/>
    <col min="747" max="747" width="10.7109375" style="2" customWidth="1"/>
    <col min="748" max="748" width="0" style="2" hidden="1" customWidth="1"/>
    <col min="749" max="749" width="13" style="2" customWidth="1"/>
    <col min="750" max="751" width="14" style="2" customWidth="1"/>
    <col min="752" max="752" width="11.7109375" style="2" customWidth="1"/>
    <col min="753" max="753" width="12.28515625" style="2" customWidth="1"/>
    <col min="754" max="754" width="9.28515625" style="2" customWidth="1"/>
    <col min="755" max="755" width="11.140625" style="2" customWidth="1"/>
    <col min="756" max="756" width="13.7109375" style="2" customWidth="1"/>
    <col min="757" max="758" width="10.85546875" style="2" customWidth="1"/>
    <col min="759" max="759" width="11.7109375" style="2" customWidth="1"/>
    <col min="760" max="760" width="11.140625" style="2" customWidth="1"/>
    <col min="761" max="761" width="11.85546875" style="2" customWidth="1"/>
    <col min="762" max="762" width="9.140625" style="2" customWidth="1"/>
    <col min="763" max="763" width="9.140625" style="2"/>
    <col min="764" max="764" width="15.42578125" style="2" customWidth="1"/>
    <col min="765" max="765" width="11.7109375" style="2" customWidth="1"/>
    <col min="766" max="767" width="9.140625" style="2"/>
    <col min="768" max="768" width="5.7109375" style="2" customWidth="1"/>
    <col min="769" max="769" width="19.5703125" style="2" customWidth="1"/>
    <col min="770" max="770" width="16.5703125" style="2" customWidth="1"/>
    <col min="771" max="771" width="9.140625" style="2"/>
    <col min="772" max="772" width="5.140625" style="2" customWidth="1"/>
    <col min="773" max="773" width="20.7109375" style="2" customWidth="1"/>
    <col min="774" max="774" width="17.28515625" style="2" customWidth="1"/>
    <col min="775" max="999" width="9.140625" style="2"/>
    <col min="1000" max="1000" width="0" style="2" hidden="1" customWidth="1"/>
    <col min="1001" max="1001" width="5.7109375" style="2" customWidth="1"/>
    <col min="1002" max="1002" width="18.28515625" style="2" customWidth="1"/>
    <col min="1003" max="1003" width="10.7109375" style="2" customWidth="1"/>
    <col min="1004" max="1004" width="0" style="2" hidden="1" customWidth="1"/>
    <col min="1005" max="1005" width="13" style="2" customWidth="1"/>
    <col min="1006" max="1007" width="14" style="2" customWidth="1"/>
    <col min="1008" max="1008" width="11.7109375" style="2" customWidth="1"/>
    <col min="1009" max="1009" width="12.28515625" style="2" customWidth="1"/>
    <col min="1010" max="1010" width="9.28515625" style="2" customWidth="1"/>
    <col min="1011" max="1011" width="11.140625" style="2" customWidth="1"/>
    <col min="1012" max="1012" width="13.7109375" style="2" customWidth="1"/>
    <col min="1013" max="1014" width="10.85546875" style="2" customWidth="1"/>
    <col min="1015" max="1015" width="11.7109375" style="2" customWidth="1"/>
    <col min="1016" max="1016" width="11.140625" style="2" customWidth="1"/>
    <col min="1017" max="1017" width="11.85546875" style="2" customWidth="1"/>
    <col min="1018" max="1018" width="9.140625" style="2" customWidth="1"/>
    <col min="1019" max="1019" width="9.140625" style="2"/>
    <col min="1020" max="1020" width="15.42578125" style="2" customWidth="1"/>
    <col min="1021" max="1021" width="11.7109375" style="2" customWidth="1"/>
    <col min="1022" max="1023" width="9.140625" style="2"/>
    <col min="1024" max="1024" width="5.7109375" style="2" customWidth="1"/>
    <col min="1025" max="1025" width="19.5703125" style="2" customWidth="1"/>
    <col min="1026" max="1026" width="16.5703125" style="2" customWidth="1"/>
    <col min="1027" max="1027" width="9.140625" style="2"/>
    <col min="1028" max="1028" width="5.140625" style="2" customWidth="1"/>
    <col min="1029" max="1029" width="20.7109375" style="2" customWidth="1"/>
    <col min="1030" max="1030" width="17.28515625" style="2" customWidth="1"/>
    <col min="1031" max="1255" width="9.140625" style="2"/>
    <col min="1256" max="1256" width="0" style="2" hidden="1" customWidth="1"/>
    <col min="1257" max="1257" width="5.7109375" style="2" customWidth="1"/>
    <col min="1258" max="1258" width="18.28515625" style="2" customWidth="1"/>
    <col min="1259" max="1259" width="10.7109375" style="2" customWidth="1"/>
    <col min="1260" max="1260" width="0" style="2" hidden="1" customWidth="1"/>
    <col min="1261" max="1261" width="13" style="2" customWidth="1"/>
    <col min="1262" max="1263" width="14" style="2" customWidth="1"/>
    <col min="1264" max="1264" width="11.7109375" style="2" customWidth="1"/>
    <col min="1265" max="1265" width="12.28515625" style="2" customWidth="1"/>
    <col min="1266" max="1266" width="9.28515625" style="2" customWidth="1"/>
    <col min="1267" max="1267" width="11.140625" style="2" customWidth="1"/>
    <col min="1268" max="1268" width="13.7109375" style="2" customWidth="1"/>
    <col min="1269" max="1270" width="10.85546875" style="2" customWidth="1"/>
    <col min="1271" max="1271" width="11.7109375" style="2" customWidth="1"/>
    <col min="1272" max="1272" width="11.140625" style="2" customWidth="1"/>
    <col min="1273" max="1273" width="11.85546875" style="2" customWidth="1"/>
    <col min="1274" max="1274" width="9.140625" style="2" customWidth="1"/>
    <col min="1275" max="1275" width="9.140625" style="2"/>
    <col min="1276" max="1276" width="15.42578125" style="2" customWidth="1"/>
    <col min="1277" max="1277" width="11.7109375" style="2" customWidth="1"/>
    <col min="1278" max="1279" width="9.140625" style="2"/>
    <col min="1280" max="1280" width="5.7109375" style="2" customWidth="1"/>
    <col min="1281" max="1281" width="19.5703125" style="2" customWidth="1"/>
    <col min="1282" max="1282" width="16.5703125" style="2" customWidth="1"/>
    <col min="1283" max="1283" width="9.140625" style="2"/>
    <col min="1284" max="1284" width="5.140625" style="2" customWidth="1"/>
    <col min="1285" max="1285" width="20.7109375" style="2" customWidth="1"/>
    <col min="1286" max="1286" width="17.28515625" style="2" customWidth="1"/>
    <col min="1287" max="1511" width="9.140625" style="2"/>
    <col min="1512" max="1512" width="0" style="2" hidden="1" customWidth="1"/>
    <col min="1513" max="1513" width="5.7109375" style="2" customWidth="1"/>
    <col min="1514" max="1514" width="18.28515625" style="2" customWidth="1"/>
    <col min="1515" max="1515" width="10.7109375" style="2" customWidth="1"/>
    <col min="1516" max="1516" width="0" style="2" hidden="1" customWidth="1"/>
    <col min="1517" max="1517" width="13" style="2" customWidth="1"/>
    <col min="1518" max="1519" width="14" style="2" customWidth="1"/>
    <col min="1520" max="1520" width="11.7109375" style="2" customWidth="1"/>
    <col min="1521" max="1521" width="12.28515625" style="2" customWidth="1"/>
    <col min="1522" max="1522" width="9.28515625" style="2" customWidth="1"/>
    <col min="1523" max="1523" width="11.140625" style="2" customWidth="1"/>
    <col min="1524" max="1524" width="13.7109375" style="2" customWidth="1"/>
    <col min="1525" max="1526" width="10.85546875" style="2" customWidth="1"/>
    <col min="1527" max="1527" width="11.7109375" style="2" customWidth="1"/>
    <col min="1528" max="1528" width="11.140625" style="2" customWidth="1"/>
    <col min="1529" max="1529" width="11.85546875" style="2" customWidth="1"/>
    <col min="1530" max="1530" width="9.140625" style="2" customWidth="1"/>
    <col min="1531" max="1531" width="9.140625" style="2"/>
    <col min="1532" max="1532" width="15.42578125" style="2" customWidth="1"/>
    <col min="1533" max="1533" width="11.7109375" style="2" customWidth="1"/>
    <col min="1534" max="1535" width="9.140625" style="2"/>
    <col min="1536" max="1536" width="5.7109375" style="2" customWidth="1"/>
    <col min="1537" max="1537" width="19.5703125" style="2" customWidth="1"/>
    <col min="1538" max="1538" width="16.5703125" style="2" customWidth="1"/>
    <col min="1539" max="1539" width="9.140625" style="2"/>
    <col min="1540" max="1540" width="5.140625" style="2" customWidth="1"/>
    <col min="1541" max="1541" width="20.7109375" style="2" customWidth="1"/>
    <col min="1542" max="1542" width="17.28515625" style="2" customWidth="1"/>
    <col min="1543" max="1767" width="9.140625" style="2"/>
    <col min="1768" max="1768" width="0" style="2" hidden="1" customWidth="1"/>
    <col min="1769" max="1769" width="5.7109375" style="2" customWidth="1"/>
    <col min="1770" max="1770" width="18.28515625" style="2" customWidth="1"/>
    <col min="1771" max="1771" width="10.7109375" style="2" customWidth="1"/>
    <col min="1772" max="1772" width="0" style="2" hidden="1" customWidth="1"/>
    <col min="1773" max="1773" width="13" style="2" customWidth="1"/>
    <col min="1774" max="1775" width="14" style="2" customWidth="1"/>
    <col min="1776" max="1776" width="11.7109375" style="2" customWidth="1"/>
    <col min="1777" max="1777" width="12.28515625" style="2" customWidth="1"/>
    <col min="1778" max="1778" width="9.28515625" style="2" customWidth="1"/>
    <col min="1779" max="1779" width="11.140625" style="2" customWidth="1"/>
    <col min="1780" max="1780" width="13.7109375" style="2" customWidth="1"/>
    <col min="1781" max="1782" width="10.85546875" style="2" customWidth="1"/>
    <col min="1783" max="1783" width="11.7109375" style="2" customWidth="1"/>
    <col min="1784" max="1784" width="11.140625" style="2" customWidth="1"/>
    <col min="1785" max="1785" width="11.85546875" style="2" customWidth="1"/>
    <col min="1786" max="1786" width="9.140625" style="2" customWidth="1"/>
    <col min="1787" max="1787" width="9.140625" style="2"/>
    <col min="1788" max="1788" width="15.42578125" style="2" customWidth="1"/>
    <col min="1789" max="1789" width="11.7109375" style="2" customWidth="1"/>
    <col min="1790" max="1791" width="9.140625" style="2"/>
    <col min="1792" max="1792" width="5.7109375" style="2" customWidth="1"/>
    <col min="1793" max="1793" width="19.5703125" style="2" customWidth="1"/>
    <col min="1794" max="1794" width="16.5703125" style="2" customWidth="1"/>
    <col min="1795" max="1795" width="9.140625" style="2"/>
    <col min="1796" max="1796" width="5.140625" style="2" customWidth="1"/>
    <col min="1797" max="1797" width="20.7109375" style="2" customWidth="1"/>
    <col min="1798" max="1798" width="17.28515625" style="2" customWidth="1"/>
    <col min="1799" max="2023" width="9.140625" style="2"/>
    <col min="2024" max="2024" width="0" style="2" hidden="1" customWidth="1"/>
    <col min="2025" max="2025" width="5.7109375" style="2" customWidth="1"/>
    <col min="2026" max="2026" width="18.28515625" style="2" customWidth="1"/>
    <col min="2027" max="2027" width="10.7109375" style="2" customWidth="1"/>
    <col min="2028" max="2028" width="0" style="2" hidden="1" customWidth="1"/>
    <col min="2029" max="2029" width="13" style="2" customWidth="1"/>
    <col min="2030" max="2031" width="14" style="2" customWidth="1"/>
    <col min="2032" max="2032" width="11.7109375" style="2" customWidth="1"/>
    <col min="2033" max="2033" width="12.28515625" style="2" customWidth="1"/>
    <col min="2034" max="2034" width="9.28515625" style="2" customWidth="1"/>
    <col min="2035" max="2035" width="11.140625" style="2" customWidth="1"/>
    <col min="2036" max="2036" width="13.7109375" style="2" customWidth="1"/>
    <col min="2037" max="2038" width="10.85546875" style="2" customWidth="1"/>
    <col min="2039" max="2039" width="11.7109375" style="2" customWidth="1"/>
    <col min="2040" max="2040" width="11.140625" style="2" customWidth="1"/>
    <col min="2041" max="2041" width="11.85546875" style="2" customWidth="1"/>
    <col min="2042" max="2042" width="9.140625" style="2" customWidth="1"/>
    <col min="2043" max="2043" width="9.140625" style="2"/>
    <col min="2044" max="2044" width="15.42578125" style="2" customWidth="1"/>
    <col min="2045" max="2045" width="11.7109375" style="2" customWidth="1"/>
    <col min="2046" max="2047" width="9.140625" style="2"/>
    <col min="2048" max="2048" width="5.7109375" style="2" customWidth="1"/>
    <col min="2049" max="2049" width="19.5703125" style="2" customWidth="1"/>
    <col min="2050" max="2050" width="16.5703125" style="2" customWidth="1"/>
    <col min="2051" max="2051" width="9.140625" style="2"/>
    <col min="2052" max="2052" width="5.140625" style="2" customWidth="1"/>
    <col min="2053" max="2053" width="20.7109375" style="2" customWidth="1"/>
    <col min="2054" max="2054" width="17.28515625" style="2" customWidth="1"/>
    <col min="2055" max="2279" width="9.140625" style="2"/>
    <col min="2280" max="2280" width="0" style="2" hidden="1" customWidth="1"/>
    <col min="2281" max="2281" width="5.7109375" style="2" customWidth="1"/>
    <col min="2282" max="2282" width="18.28515625" style="2" customWidth="1"/>
    <col min="2283" max="2283" width="10.7109375" style="2" customWidth="1"/>
    <col min="2284" max="2284" width="0" style="2" hidden="1" customWidth="1"/>
    <col min="2285" max="2285" width="13" style="2" customWidth="1"/>
    <col min="2286" max="2287" width="14" style="2" customWidth="1"/>
    <col min="2288" max="2288" width="11.7109375" style="2" customWidth="1"/>
    <col min="2289" max="2289" width="12.28515625" style="2" customWidth="1"/>
    <col min="2290" max="2290" width="9.28515625" style="2" customWidth="1"/>
    <col min="2291" max="2291" width="11.140625" style="2" customWidth="1"/>
    <col min="2292" max="2292" width="13.7109375" style="2" customWidth="1"/>
    <col min="2293" max="2294" width="10.85546875" style="2" customWidth="1"/>
    <col min="2295" max="2295" width="11.7109375" style="2" customWidth="1"/>
    <col min="2296" max="2296" width="11.140625" style="2" customWidth="1"/>
    <col min="2297" max="2297" width="11.85546875" style="2" customWidth="1"/>
    <col min="2298" max="2298" width="9.140625" style="2" customWidth="1"/>
    <col min="2299" max="2299" width="9.140625" style="2"/>
    <col min="2300" max="2300" width="15.42578125" style="2" customWidth="1"/>
    <col min="2301" max="2301" width="11.7109375" style="2" customWidth="1"/>
    <col min="2302" max="2303" width="9.140625" style="2"/>
    <col min="2304" max="2304" width="5.7109375" style="2" customWidth="1"/>
    <col min="2305" max="2305" width="19.5703125" style="2" customWidth="1"/>
    <col min="2306" max="2306" width="16.5703125" style="2" customWidth="1"/>
    <col min="2307" max="2307" width="9.140625" style="2"/>
    <col min="2308" max="2308" width="5.140625" style="2" customWidth="1"/>
    <col min="2309" max="2309" width="20.7109375" style="2" customWidth="1"/>
    <col min="2310" max="2310" width="17.28515625" style="2" customWidth="1"/>
    <col min="2311" max="2535" width="9.140625" style="2"/>
    <col min="2536" max="2536" width="0" style="2" hidden="1" customWidth="1"/>
    <col min="2537" max="2537" width="5.7109375" style="2" customWidth="1"/>
    <col min="2538" max="2538" width="18.28515625" style="2" customWidth="1"/>
    <col min="2539" max="2539" width="10.7109375" style="2" customWidth="1"/>
    <col min="2540" max="2540" width="0" style="2" hidden="1" customWidth="1"/>
    <col min="2541" max="2541" width="13" style="2" customWidth="1"/>
    <col min="2542" max="2543" width="14" style="2" customWidth="1"/>
    <col min="2544" max="2544" width="11.7109375" style="2" customWidth="1"/>
    <col min="2545" max="2545" width="12.28515625" style="2" customWidth="1"/>
    <col min="2546" max="2546" width="9.28515625" style="2" customWidth="1"/>
    <col min="2547" max="2547" width="11.140625" style="2" customWidth="1"/>
    <col min="2548" max="2548" width="13.7109375" style="2" customWidth="1"/>
    <col min="2549" max="2550" width="10.85546875" style="2" customWidth="1"/>
    <col min="2551" max="2551" width="11.7109375" style="2" customWidth="1"/>
    <col min="2552" max="2552" width="11.140625" style="2" customWidth="1"/>
    <col min="2553" max="2553" width="11.85546875" style="2" customWidth="1"/>
    <col min="2554" max="2554" width="9.140625" style="2" customWidth="1"/>
    <col min="2555" max="2555" width="9.140625" style="2"/>
    <col min="2556" max="2556" width="15.42578125" style="2" customWidth="1"/>
    <col min="2557" max="2557" width="11.7109375" style="2" customWidth="1"/>
    <col min="2558" max="2559" width="9.140625" style="2"/>
    <col min="2560" max="2560" width="5.7109375" style="2" customWidth="1"/>
    <col min="2561" max="2561" width="19.5703125" style="2" customWidth="1"/>
    <col min="2562" max="2562" width="16.5703125" style="2" customWidth="1"/>
    <col min="2563" max="2563" width="9.140625" style="2"/>
    <col min="2564" max="2564" width="5.140625" style="2" customWidth="1"/>
    <col min="2565" max="2565" width="20.7109375" style="2" customWidth="1"/>
    <col min="2566" max="2566" width="17.28515625" style="2" customWidth="1"/>
    <col min="2567" max="2791" width="9.140625" style="2"/>
    <col min="2792" max="2792" width="0" style="2" hidden="1" customWidth="1"/>
    <col min="2793" max="2793" width="5.7109375" style="2" customWidth="1"/>
    <col min="2794" max="2794" width="18.28515625" style="2" customWidth="1"/>
    <col min="2795" max="2795" width="10.7109375" style="2" customWidth="1"/>
    <col min="2796" max="2796" width="0" style="2" hidden="1" customWidth="1"/>
    <col min="2797" max="2797" width="13" style="2" customWidth="1"/>
    <col min="2798" max="2799" width="14" style="2" customWidth="1"/>
    <col min="2800" max="2800" width="11.7109375" style="2" customWidth="1"/>
    <col min="2801" max="2801" width="12.28515625" style="2" customWidth="1"/>
    <col min="2802" max="2802" width="9.28515625" style="2" customWidth="1"/>
    <col min="2803" max="2803" width="11.140625" style="2" customWidth="1"/>
    <col min="2804" max="2804" width="13.7109375" style="2" customWidth="1"/>
    <col min="2805" max="2806" width="10.85546875" style="2" customWidth="1"/>
    <col min="2807" max="2807" width="11.7109375" style="2" customWidth="1"/>
    <col min="2808" max="2808" width="11.140625" style="2" customWidth="1"/>
    <col min="2809" max="2809" width="11.85546875" style="2" customWidth="1"/>
    <col min="2810" max="2810" width="9.140625" style="2" customWidth="1"/>
    <col min="2811" max="2811" width="9.140625" style="2"/>
    <col min="2812" max="2812" width="15.42578125" style="2" customWidth="1"/>
    <col min="2813" max="2813" width="11.7109375" style="2" customWidth="1"/>
    <col min="2814" max="2815" width="9.140625" style="2"/>
    <col min="2816" max="2816" width="5.7109375" style="2" customWidth="1"/>
    <col min="2817" max="2817" width="19.5703125" style="2" customWidth="1"/>
    <col min="2818" max="2818" width="16.5703125" style="2" customWidth="1"/>
    <col min="2819" max="2819" width="9.140625" style="2"/>
    <col min="2820" max="2820" width="5.140625" style="2" customWidth="1"/>
    <col min="2821" max="2821" width="20.7109375" style="2" customWidth="1"/>
    <col min="2822" max="2822" width="17.28515625" style="2" customWidth="1"/>
    <col min="2823" max="3047" width="9.140625" style="2"/>
    <col min="3048" max="3048" width="0" style="2" hidden="1" customWidth="1"/>
    <col min="3049" max="3049" width="5.7109375" style="2" customWidth="1"/>
    <col min="3050" max="3050" width="18.28515625" style="2" customWidth="1"/>
    <col min="3051" max="3051" width="10.7109375" style="2" customWidth="1"/>
    <col min="3052" max="3052" width="0" style="2" hidden="1" customWidth="1"/>
    <col min="3053" max="3053" width="13" style="2" customWidth="1"/>
    <col min="3054" max="3055" width="14" style="2" customWidth="1"/>
    <col min="3056" max="3056" width="11.7109375" style="2" customWidth="1"/>
    <col min="3057" max="3057" width="12.28515625" style="2" customWidth="1"/>
    <col min="3058" max="3058" width="9.28515625" style="2" customWidth="1"/>
    <col min="3059" max="3059" width="11.140625" style="2" customWidth="1"/>
    <col min="3060" max="3060" width="13.7109375" style="2" customWidth="1"/>
    <col min="3061" max="3062" width="10.85546875" style="2" customWidth="1"/>
    <col min="3063" max="3063" width="11.7109375" style="2" customWidth="1"/>
    <col min="3064" max="3064" width="11.140625" style="2" customWidth="1"/>
    <col min="3065" max="3065" width="11.85546875" style="2" customWidth="1"/>
    <col min="3066" max="3066" width="9.140625" style="2" customWidth="1"/>
    <col min="3067" max="3067" width="9.140625" style="2"/>
    <col min="3068" max="3068" width="15.42578125" style="2" customWidth="1"/>
    <col min="3069" max="3069" width="11.7109375" style="2" customWidth="1"/>
    <col min="3070" max="3071" width="9.140625" style="2"/>
    <col min="3072" max="3072" width="5.7109375" style="2" customWidth="1"/>
    <col min="3073" max="3073" width="19.5703125" style="2" customWidth="1"/>
    <col min="3074" max="3074" width="16.5703125" style="2" customWidth="1"/>
    <col min="3075" max="3075" width="9.140625" style="2"/>
    <col min="3076" max="3076" width="5.140625" style="2" customWidth="1"/>
    <col min="3077" max="3077" width="20.7109375" style="2" customWidth="1"/>
    <col min="3078" max="3078" width="17.28515625" style="2" customWidth="1"/>
    <col min="3079" max="3303" width="9.140625" style="2"/>
    <col min="3304" max="3304" width="0" style="2" hidden="1" customWidth="1"/>
    <col min="3305" max="3305" width="5.7109375" style="2" customWidth="1"/>
    <col min="3306" max="3306" width="18.28515625" style="2" customWidth="1"/>
    <col min="3307" max="3307" width="10.7109375" style="2" customWidth="1"/>
    <col min="3308" max="3308" width="0" style="2" hidden="1" customWidth="1"/>
    <col min="3309" max="3309" width="13" style="2" customWidth="1"/>
    <col min="3310" max="3311" width="14" style="2" customWidth="1"/>
    <col min="3312" max="3312" width="11.7109375" style="2" customWidth="1"/>
    <col min="3313" max="3313" width="12.28515625" style="2" customWidth="1"/>
    <col min="3314" max="3314" width="9.28515625" style="2" customWidth="1"/>
    <col min="3315" max="3315" width="11.140625" style="2" customWidth="1"/>
    <col min="3316" max="3316" width="13.7109375" style="2" customWidth="1"/>
    <col min="3317" max="3318" width="10.85546875" style="2" customWidth="1"/>
    <col min="3319" max="3319" width="11.7109375" style="2" customWidth="1"/>
    <col min="3320" max="3320" width="11.140625" style="2" customWidth="1"/>
    <col min="3321" max="3321" width="11.85546875" style="2" customWidth="1"/>
    <col min="3322" max="3322" width="9.140625" style="2" customWidth="1"/>
    <col min="3323" max="3323" width="9.140625" style="2"/>
    <col min="3324" max="3324" width="15.42578125" style="2" customWidth="1"/>
    <col min="3325" max="3325" width="11.7109375" style="2" customWidth="1"/>
    <col min="3326" max="3327" width="9.140625" style="2"/>
    <col min="3328" max="3328" width="5.7109375" style="2" customWidth="1"/>
    <col min="3329" max="3329" width="19.5703125" style="2" customWidth="1"/>
    <col min="3330" max="3330" width="16.5703125" style="2" customWidth="1"/>
    <col min="3331" max="3331" width="9.140625" style="2"/>
    <col min="3332" max="3332" width="5.140625" style="2" customWidth="1"/>
    <col min="3333" max="3333" width="20.7109375" style="2" customWidth="1"/>
    <col min="3334" max="3334" width="17.28515625" style="2" customWidth="1"/>
    <col min="3335" max="3559" width="9.140625" style="2"/>
    <col min="3560" max="3560" width="0" style="2" hidden="1" customWidth="1"/>
    <col min="3561" max="3561" width="5.7109375" style="2" customWidth="1"/>
    <col min="3562" max="3562" width="18.28515625" style="2" customWidth="1"/>
    <col min="3563" max="3563" width="10.7109375" style="2" customWidth="1"/>
    <col min="3564" max="3564" width="0" style="2" hidden="1" customWidth="1"/>
    <col min="3565" max="3565" width="13" style="2" customWidth="1"/>
    <col min="3566" max="3567" width="14" style="2" customWidth="1"/>
    <col min="3568" max="3568" width="11.7109375" style="2" customWidth="1"/>
    <col min="3569" max="3569" width="12.28515625" style="2" customWidth="1"/>
    <col min="3570" max="3570" width="9.28515625" style="2" customWidth="1"/>
    <col min="3571" max="3571" width="11.140625" style="2" customWidth="1"/>
    <col min="3572" max="3572" width="13.7109375" style="2" customWidth="1"/>
    <col min="3573" max="3574" width="10.85546875" style="2" customWidth="1"/>
    <col min="3575" max="3575" width="11.7109375" style="2" customWidth="1"/>
    <col min="3576" max="3576" width="11.140625" style="2" customWidth="1"/>
    <col min="3577" max="3577" width="11.85546875" style="2" customWidth="1"/>
    <col min="3578" max="3578" width="9.140625" style="2" customWidth="1"/>
    <col min="3579" max="3579" width="9.140625" style="2"/>
    <col min="3580" max="3580" width="15.42578125" style="2" customWidth="1"/>
    <col min="3581" max="3581" width="11.7109375" style="2" customWidth="1"/>
    <col min="3582" max="3583" width="9.140625" style="2"/>
    <col min="3584" max="3584" width="5.7109375" style="2" customWidth="1"/>
    <col min="3585" max="3585" width="19.5703125" style="2" customWidth="1"/>
    <col min="3586" max="3586" width="16.5703125" style="2" customWidth="1"/>
    <col min="3587" max="3587" width="9.140625" style="2"/>
    <col min="3588" max="3588" width="5.140625" style="2" customWidth="1"/>
    <col min="3589" max="3589" width="20.7109375" style="2" customWidth="1"/>
    <col min="3590" max="3590" width="17.28515625" style="2" customWidth="1"/>
    <col min="3591" max="3815" width="9.140625" style="2"/>
    <col min="3816" max="3816" width="0" style="2" hidden="1" customWidth="1"/>
    <col min="3817" max="3817" width="5.7109375" style="2" customWidth="1"/>
    <col min="3818" max="3818" width="18.28515625" style="2" customWidth="1"/>
    <col min="3819" max="3819" width="10.7109375" style="2" customWidth="1"/>
    <col min="3820" max="3820" width="0" style="2" hidden="1" customWidth="1"/>
    <col min="3821" max="3821" width="13" style="2" customWidth="1"/>
    <col min="3822" max="3823" width="14" style="2" customWidth="1"/>
    <col min="3824" max="3824" width="11.7109375" style="2" customWidth="1"/>
    <col min="3825" max="3825" width="12.28515625" style="2" customWidth="1"/>
    <col min="3826" max="3826" width="9.28515625" style="2" customWidth="1"/>
    <col min="3827" max="3827" width="11.140625" style="2" customWidth="1"/>
    <col min="3828" max="3828" width="13.7109375" style="2" customWidth="1"/>
    <col min="3829" max="3830" width="10.85546875" style="2" customWidth="1"/>
    <col min="3831" max="3831" width="11.7109375" style="2" customWidth="1"/>
    <col min="3832" max="3832" width="11.140625" style="2" customWidth="1"/>
    <col min="3833" max="3833" width="11.85546875" style="2" customWidth="1"/>
    <col min="3834" max="3834" width="9.140625" style="2" customWidth="1"/>
    <col min="3835" max="3835" width="9.140625" style="2"/>
    <col min="3836" max="3836" width="15.42578125" style="2" customWidth="1"/>
    <col min="3837" max="3837" width="11.7109375" style="2" customWidth="1"/>
    <col min="3838" max="3839" width="9.140625" style="2"/>
    <col min="3840" max="3840" width="5.7109375" style="2" customWidth="1"/>
    <col min="3841" max="3841" width="19.5703125" style="2" customWidth="1"/>
    <col min="3842" max="3842" width="16.5703125" style="2" customWidth="1"/>
    <col min="3843" max="3843" width="9.140625" style="2"/>
    <col min="3844" max="3844" width="5.140625" style="2" customWidth="1"/>
    <col min="3845" max="3845" width="20.7109375" style="2" customWidth="1"/>
    <col min="3846" max="3846" width="17.28515625" style="2" customWidth="1"/>
    <col min="3847" max="4071" width="9.140625" style="2"/>
    <col min="4072" max="4072" width="0" style="2" hidden="1" customWidth="1"/>
    <col min="4073" max="4073" width="5.7109375" style="2" customWidth="1"/>
    <col min="4074" max="4074" width="18.28515625" style="2" customWidth="1"/>
    <col min="4075" max="4075" width="10.7109375" style="2" customWidth="1"/>
    <col min="4076" max="4076" width="0" style="2" hidden="1" customWidth="1"/>
    <col min="4077" max="4077" width="13" style="2" customWidth="1"/>
    <col min="4078" max="4079" width="14" style="2" customWidth="1"/>
    <col min="4080" max="4080" width="11.7109375" style="2" customWidth="1"/>
    <col min="4081" max="4081" width="12.28515625" style="2" customWidth="1"/>
    <col min="4082" max="4082" width="9.28515625" style="2" customWidth="1"/>
    <col min="4083" max="4083" width="11.140625" style="2" customWidth="1"/>
    <col min="4084" max="4084" width="13.7109375" style="2" customWidth="1"/>
    <col min="4085" max="4086" width="10.85546875" style="2" customWidth="1"/>
    <col min="4087" max="4087" width="11.7109375" style="2" customWidth="1"/>
    <col min="4088" max="4088" width="11.140625" style="2" customWidth="1"/>
    <col min="4089" max="4089" width="11.85546875" style="2" customWidth="1"/>
    <col min="4090" max="4090" width="9.140625" style="2" customWidth="1"/>
    <col min="4091" max="4091" width="9.140625" style="2"/>
    <col min="4092" max="4092" width="15.42578125" style="2" customWidth="1"/>
    <col min="4093" max="4093" width="11.7109375" style="2" customWidth="1"/>
    <col min="4094" max="4095" width="9.140625" style="2"/>
    <col min="4096" max="4096" width="5.7109375" style="2" customWidth="1"/>
    <col min="4097" max="4097" width="19.5703125" style="2" customWidth="1"/>
    <col min="4098" max="4098" width="16.5703125" style="2" customWidth="1"/>
    <col min="4099" max="4099" width="9.140625" style="2"/>
    <col min="4100" max="4100" width="5.140625" style="2" customWidth="1"/>
    <col min="4101" max="4101" width="20.7109375" style="2" customWidth="1"/>
    <col min="4102" max="4102" width="17.28515625" style="2" customWidth="1"/>
    <col min="4103" max="4327" width="9.140625" style="2"/>
    <col min="4328" max="4328" width="0" style="2" hidden="1" customWidth="1"/>
    <col min="4329" max="4329" width="5.7109375" style="2" customWidth="1"/>
    <col min="4330" max="4330" width="18.28515625" style="2" customWidth="1"/>
    <col min="4331" max="4331" width="10.7109375" style="2" customWidth="1"/>
    <col min="4332" max="4332" width="0" style="2" hidden="1" customWidth="1"/>
    <col min="4333" max="4333" width="13" style="2" customWidth="1"/>
    <col min="4334" max="4335" width="14" style="2" customWidth="1"/>
    <col min="4336" max="4336" width="11.7109375" style="2" customWidth="1"/>
    <col min="4337" max="4337" width="12.28515625" style="2" customWidth="1"/>
    <col min="4338" max="4338" width="9.28515625" style="2" customWidth="1"/>
    <col min="4339" max="4339" width="11.140625" style="2" customWidth="1"/>
    <col min="4340" max="4340" width="13.7109375" style="2" customWidth="1"/>
    <col min="4341" max="4342" width="10.85546875" style="2" customWidth="1"/>
    <col min="4343" max="4343" width="11.7109375" style="2" customWidth="1"/>
    <col min="4344" max="4344" width="11.140625" style="2" customWidth="1"/>
    <col min="4345" max="4345" width="11.85546875" style="2" customWidth="1"/>
    <col min="4346" max="4346" width="9.140625" style="2" customWidth="1"/>
    <col min="4347" max="4347" width="9.140625" style="2"/>
    <col min="4348" max="4348" width="15.42578125" style="2" customWidth="1"/>
    <col min="4349" max="4349" width="11.7109375" style="2" customWidth="1"/>
    <col min="4350" max="4351" width="9.140625" style="2"/>
    <col min="4352" max="4352" width="5.7109375" style="2" customWidth="1"/>
    <col min="4353" max="4353" width="19.5703125" style="2" customWidth="1"/>
    <col min="4354" max="4354" width="16.5703125" style="2" customWidth="1"/>
    <col min="4355" max="4355" width="9.140625" style="2"/>
    <col min="4356" max="4356" width="5.140625" style="2" customWidth="1"/>
    <col min="4357" max="4357" width="20.7109375" style="2" customWidth="1"/>
    <col min="4358" max="4358" width="17.28515625" style="2" customWidth="1"/>
    <col min="4359" max="4583" width="9.140625" style="2"/>
    <col min="4584" max="4584" width="0" style="2" hidden="1" customWidth="1"/>
    <col min="4585" max="4585" width="5.7109375" style="2" customWidth="1"/>
    <col min="4586" max="4586" width="18.28515625" style="2" customWidth="1"/>
    <col min="4587" max="4587" width="10.7109375" style="2" customWidth="1"/>
    <col min="4588" max="4588" width="0" style="2" hidden="1" customWidth="1"/>
    <col min="4589" max="4589" width="13" style="2" customWidth="1"/>
    <col min="4590" max="4591" width="14" style="2" customWidth="1"/>
    <col min="4592" max="4592" width="11.7109375" style="2" customWidth="1"/>
    <col min="4593" max="4593" width="12.28515625" style="2" customWidth="1"/>
    <col min="4594" max="4594" width="9.28515625" style="2" customWidth="1"/>
    <col min="4595" max="4595" width="11.140625" style="2" customWidth="1"/>
    <col min="4596" max="4596" width="13.7109375" style="2" customWidth="1"/>
    <col min="4597" max="4598" width="10.85546875" style="2" customWidth="1"/>
    <col min="4599" max="4599" width="11.7109375" style="2" customWidth="1"/>
    <col min="4600" max="4600" width="11.140625" style="2" customWidth="1"/>
    <col min="4601" max="4601" width="11.85546875" style="2" customWidth="1"/>
    <col min="4602" max="4602" width="9.140625" style="2" customWidth="1"/>
    <col min="4603" max="4603" width="9.140625" style="2"/>
    <col min="4604" max="4604" width="15.42578125" style="2" customWidth="1"/>
    <col min="4605" max="4605" width="11.7109375" style="2" customWidth="1"/>
    <col min="4606" max="4607" width="9.140625" style="2"/>
    <col min="4608" max="4608" width="5.7109375" style="2" customWidth="1"/>
    <col min="4609" max="4609" width="19.5703125" style="2" customWidth="1"/>
    <col min="4610" max="4610" width="16.5703125" style="2" customWidth="1"/>
    <col min="4611" max="4611" width="9.140625" style="2"/>
    <col min="4612" max="4612" width="5.140625" style="2" customWidth="1"/>
    <col min="4613" max="4613" width="20.7109375" style="2" customWidth="1"/>
    <col min="4614" max="4614" width="17.28515625" style="2" customWidth="1"/>
    <col min="4615" max="4839" width="9.140625" style="2"/>
    <col min="4840" max="4840" width="0" style="2" hidden="1" customWidth="1"/>
    <col min="4841" max="4841" width="5.7109375" style="2" customWidth="1"/>
    <col min="4842" max="4842" width="18.28515625" style="2" customWidth="1"/>
    <col min="4843" max="4843" width="10.7109375" style="2" customWidth="1"/>
    <col min="4844" max="4844" width="0" style="2" hidden="1" customWidth="1"/>
    <col min="4845" max="4845" width="13" style="2" customWidth="1"/>
    <col min="4846" max="4847" width="14" style="2" customWidth="1"/>
    <col min="4848" max="4848" width="11.7109375" style="2" customWidth="1"/>
    <col min="4849" max="4849" width="12.28515625" style="2" customWidth="1"/>
    <col min="4850" max="4850" width="9.28515625" style="2" customWidth="1"/>
    <col min="4851" max="4851" width="11.140625" style="2" customWidth="1"/>
    <col min="4852" max="4852" width="13.7109375" style="2" customWidth="1"/>
    <col min="4853" max="4854" width="10.85546875" style="2" customWidth="1"/>
    <col min="4855" max="4855" width="11.7109375" style="2" customWidth="1"/>
    <col min="4856" max="4856" width="11.140625" style="2" customWidth="1"/>
    <col min="4857" max="4857" width="11.85546875" style="2" customWidth="1"/>
    <col min="4858" max="4858" width="9.140625" style="2" customWidth="1"/>
    <col min="4859" max="4859" width="9.140625" style="2"/>
    <col min="4860" max="4860" width="15.42578125" style="2" customWidth="1"/>
    <col min="4861" max="4861" width="11.7109375" style="2" customWidth="1"/>
    <col min="4862" max="4863" width="9.140625" style="2"/>
    <col min="4864" max="4864" width="5.7109375" style="2" customWidth="1"/>
    <col min="4865" max="4865" width="19.5703125" style="2" customWidth="1"/>
    <col min="4866" max="4866" width="16.5703125" style="2" customWidth="1"/>
    <col min="4867" max="4867" width="9.140625" style="2"/>
    <col min="4868" max="4868" width="5.140625" style="2" customWidth="1"/>
    <col min="4869" max="4869" width="20.7109375" style="2" customWidth="1"/>
    <col min="4870" max="4870" width="17.28515625" style="2" customWidth="1"/>
    <col min="4871" max="5095" width="9.140625" style="2"/>
    <col min="5096" max="5096" width="0" style="2" hidden="1" customWidth="1"/>
    <col min="5097" max="5097" width="5.7109375" style="2" customWidth="1"/>
    <col min="5098" max="5098" width="18.28515625" style="2" customWidth="1"/>
    <col min="5099" max="5099" width="10.7109375" style="2" customWidth="1"/>
    <col min="5100" max="5100" width="0" style="2" hidden="1" customWidth="1"/>
    <col min="5101" max="5101" width="13" style="2" customWidth="1"/>
    <col min="5102" max="5103" width="14" style="2" customWidth="1"/>
    <col min="5104" max="5104" width="11.7109375" style="2" customWidth="1"/>
    <col min="5105" max="5105" width="12.28515625" style="2" customWidth="1"/>
    <col min="5106" max="5106" width="9.28515625" style="2" customWidth="1"/>
    <col min="5107" max="5107" width="11.140625" style="2" customWidth="1"/>
    <col min="5108" max="5108" width="13.7109375" style="2" customWidth="1"/>
    <col min="5109" max="5110" width="10.85546875" style="2" customWidth="1"/>
    <col min="5111" max="5111" width="11.7109375" style="2" customWidth="1"/>
    <col min="5112" max="5112" width="11.140625" style="2" customWidth="1"/>
    <col min="5113" max="5113" width="11.85546875" style="2" customWidth="1"/>
    <col min="5114" max="5114" width="9.140625" style="2" customWidth="1"/>
    <col min="5115" max="5115" width="9.140625" style="2"/>
    <col min="5116" max="5116" width="15.42578125" style="2" customWidth="1"/>
    <col min="5117" max="5117" width="11.7109375" style="2" customWidth="1"/>
    <col min="5118" max="5119" width="9.140625" style="2"/>
    <col min="5120" max="5120" width="5.7109375" style="2" customWidth="1"/>
    <col min="5121" max="5121" width="19.5703125" style="2" customWidth="1"/>
    <col min="5122" max="5122" width="16.5703125" style="2" customWidth="1"/>
    <col min="5123" max="5123" width="9.140625" style="2"/>
    <col min="5124" max="5124" width="5.140625" style="2" customWidth="1"/>
    <col min="5125" max="5125" width="20.7109375" style="2" customWidth="1"/>
    <col min="5126" max="5126" width="17.28515625" style="2" customWidth="1"/>
    <col min="5127" max="5351" width="9.140625" style="2"/>
    <col min="5352" max="5352" width="0" style="2" hidden="1" customWidth="1"/>
    <col min="5353" max="5353" width="5.7109375" style="2" customWidth="1"/>
    <col min="5354" max="5354" width="18.28515625" style="2" customWidth="1"/>
    <col min="5355" max="5355" width="10.7109375" style="2" customWidth="1"/>
    <col min="5356" max="5356" width="0" style="2" hidden="1" customWidth="1"/>
    <col min="5357" max="5357" width="13" style="2" customWidth="1"/>
    <col min="5358" max="5359" width="14" style="2" customWidth="1"/>
    <col min="5360" max="5360" width="11.7109375" style="2" customWidth="1"/>
    <col min="5361" max="5361" width="12.28515625" style="2" customWidth="1"/>
    <col min="5362" max="5362" width="9.28515625" style="2" customWidth="1"/>
    <col min="5363" max="5363" width="11.140625" style="2" customWidth="1"/>
    <col min="5364" max="5364" width="13.7109375" style="2" customWidth="1"/>
    <col min="5365" max="5366" width="10.85546875" style="2" customWidth="1"/>
    <col min="5367" max="5367" width="11.7109375" style="2" customWidth="1"/>
    <col min="5368" max="5368" width="11.140625" style="2" customWidth="1"/>
    <col min="5369" max="5369" width="11.85546875" style="2" customWidth="1"/>
    <col min="5370" max="5370" width="9.140625" style="2" customWidth="1"/>
    <col min="5371" max="5371" width="9.140625" style="2"/>
    <col min="5372" max="5372" width="15.42578125" style="2" customWidth="1"/>
    <col min="5373" max="5373" width="11.7109375" style="2" customWidth="1"/>
    <col min="5374" max="5375" width="9.140625" style="2"/>
    <col min="5376" max="5376" width="5.7109375" style="2" customWidth="1"/>
    <col min="5377" max="5377" width="19.5703125" style="2" customWidth="1"/>
    <col min="5378" max="5378" width="16.5703125" style="2" customWidth="1"/>
    <col min="5379" max="5379" width="9.140625" style="2"/>
    <col min="5380" max="5380" width="5.140625" style="2" customWidth="1"/>
    <col min="5381" max="5381" width="20.7109375" style="2" customWidth="1"/>
    <col min="5382" max="5382" width="17.28515625" style="2" customWidth="1"/>
    <col min="5383" max="5607" width="9.140625" style="2"/>
    <col min="5608" max="5608" width="0" style="2" hidden="1" customWidth="1"/>
    <col min="5609" max="5609" width="5.7109375" style="2" customWidth="1"/>
    <col min="5610" max="5610" width="18.28515625" style="2" customWidth="1"/>
    <col min="5611" max="5611" width="10.7109375" style="2" customWidth="1"/>
    <col min="5612" max="5612" width="0" style="2" hidden="1" customWidth="1"/>
    <col min="5613" max="5613" width="13" style="2" customWidth="1"/>
    <col min="5614" max="5615" width="14" style="2" customWidth="1"/>
    <col min="5616" max="5616" width="11.7109375" style="2" customWidth="1"/>
    <col min="5617" max="5617" width="12.28515625" style="2" customWidth="1"/>
    <col min="5618" max="5618" width="9.28515625" style="2" customWidth="1"/>
    <col min="5619" max="5619" width="11.140625" style="2" customWidth="1"/>
    <col min="5620" max="5620" width="13.7109375" style="2" customWidth="1"/>
    <col min="5621" max="5622" width="10.85546875" style="2" customWidth="1"/>
    <col min="5623" max="5623" width="11.7109375" style="2" customWidth="1"/>
    <col min="5624" max="5624" width="11.140625" style="2" customWidth="1"/>
    <col min="5625" max="5625" width="11.85546875" style="2" customWidth="1"/>
    <col min="5626" max="5626" width="9.140625" style="2" customWidth="1"/>
    <col min="5627" max="5627" width="9.140625" style="2"/>
    <col min="5628" max="5628" width="15.42578125" style="2" customWidth="1"/>
    <col min="5629" max="5629" width="11.7109375" style="2" customWidth="1"/>
    <col min="5630" max="5631" width="9.140625" style="2"/>
    <col min="5632" max="5632" width="5.7109375" style="2" customWidth="1"/>
    <col min="5633" max="5633" width="19.5703125" style="2" customWidth="1"/>
    <col min="5634" max="5634" width="16.5703125" style="2" customWidth="1"/>
    <col min="5635" max="5635" width="9.140625" style="2"/>
    <col min="5636" max="5636" width="5.140625" style="2" customWidth="1"/>
    <col min="5637" max="5637" width="20.7109375" style="2" customWidth="1"/>
    <col min="5638" max="5638" width="17.28515625" style="2" customWidth="1"/>
    <col min="5639" max="5863" width="9.140625" style="2"/>
    <col min="5864" max="5864" width="0" style="2" hidden="1" customWidth="1"/>
    <col min="5865" max="5865" width="5.7109375" style="2" customWidth="1"/>
    <col min="5866" max="5866" width="18.28515625" style="2" customWidth="1"/>
    <col min="5867" max="5867" width="10.7109375" style="2" customWidth="1"/>
    <col min="5868" max="5868" width="0" style="2" hidden="1" customWidth="1"/>
    <col min="5869" max="5869" width="13" style="2" customWidth="1"/>
    <col min="5870" max="5871" width="14" style="2" customWidth="1"/>
    <col min="5872" max="5872" width="11.7109375" style="2" customWidth="1"/>
    <col min="5873" max="5873" width="12.28515625" style="2" customWidth="1"/>
    <col min="5874" max="5874" width="9.28515625" style="2" customWidth="1"/>
    <col min="5875" max="5875" width="11.140625" style="2" customWidth="1"/>
    <col min="5876" max="5876" width="13.7109375" style="2" customWidth="1"/>
    <col min="5877" max="5878" width="10.85546875" style="2" customWidth="1"/>
    <col min="5879" max="5879" width="11.7109375" style="2" customWidth="1"/>
    <col min="5880" max="5880" width="11.140625" style="2" customWidth="1"/>
    <col min="5881" max="5881" width="11.85546875" style="2" customWidth="1"/>
    <col min="5882" max="5882" width="9.140625" style="2" customWidth="1"/>
    <col min="5883" max="5883" width="9.140625" style="2"/>
    <col min="5884" max="5884" width="15.42578125" style="2" customWidth="1"/>
    <col min="5885" max="5885" width="11.7109375" style="2" customWidth="1"/>
    <col min="5886" max="5887" width="9.140625" style="2"/>
    <col min="5888" max="5888" width="5.7109375" style="2" customWidth="1"/>
    <col min="5889" max="5889" width="19.5703125" style="2" customWidth="1"/>
    <col min="5890" max="5890" width="16.5703125" style="2" customWidth="1"/>
    <col min="5891" max="5891" width="9.140625" style="2"/>
    <col min="5892" max="5892" width="5.140625" style="2" customWidth="1"/>
    <col min="5893" max="5893" width="20.7109375" style="2" customWidth="1"/>
    <col min="5894" max="5894" width="17.28515625" style="2" customWidth="1"/>
    <col min="5895" max="6119" width="9.140625" style="2"/>
    <col min="6120" max="6120" width="0" style="2" hidden="1" customWidth="1"/>
    <col min="6121" max="6121" width="5.7109375" style="2" customWidth="1"/>
    <col min="6122" max="6122" width="18.28515625" style="2" customWidth="1"/>
    <col min="6123" max="6123" width="10.7109375" style="2" customWidth="1"/>
    <col min="6124" max="6124" width="0" style="2" hidden="1" customWidth="1"/>
    <col min="6125" max="6125" width="13" style="2" customWidth="1"/>
    <col min="6126" max="6127" width="14" style="2" customWidth="1"/>
    <col min="6128" max="6128" width="11.7109375" style="2" customWidth="1"/>
    <col min="6129" max="6129" width="12.28515625" style="2" customWidth="1"/>
    <col min="6130" max="6130" width="9.28515625" style="2" customWidth="1"/>
    <col min="6131" max="6131" width="11.140625" style="2" customWidth="1"/>
    <col min="6132" max="6132" width="13.7109375" style="2" customWidth="1"/>
    <col min="6133" max="6134" width="10.85546875" style="2" customWidth="1"/>
    <col min="6135" max="6135" width="11.7109375" style="2" customWidth="1"/>
    <col min="6136" max="6136" width="11.140625" style="2" customWidth="1"/>
    <col min="6137" max="6137" width="11.85546875" style="2" customWidth="1"/>
    <col min="6138" max="6138" width="9.140625" style="2" customWidth="1"/>
    <col min="6139" max="6139" width="9.140625" style="2"/>
    <col min="6140" max="6140" width="15.42578125" style="2" customWidth="1"/>
    <col min="6141" max="6141" width="11.7109375" style="2" customWidth="1"/>
    <col min="6142" max="6143" width="9.140625" style="2"/>
    <col min="6144" max="6144" width="5.7109375" style="2" customWidth="1"/>
    <col min="6145" max="6145" width="19.5703125" style="2" customWidth="1"/>
    <col min="6146" max="6146" width="16.5703125" style="2" customWidth="1"/>
    <col min="6147" max="6147" width="9.140625" style="2"/>
    <col min="6148" max="6148" width="5.140625" style="2" customWidth="1"/>
    <col min="6149" max="6149" width="20.7109375" style="2" customWidth="1"/>
    <col min="6150" max="6150" width="17.28515625" style="2" customWidth="1"/>
    <col min="6151" max="6375" width="9.140625" style="2"/>
    <col min="6376" max="6376" width="0" style="2" hidden="1" customWidth="1"/>
    <col min="6377" max="6377" width="5.7109375" style="2" customWidth="1"/>
    <col min="6378" max="6378" width="18.28515625" style="2" customWidth="1"/>
    <col min="6379" max="6379" width="10.7109375" style="2" customWidth="1"/>
    <col min="6380" max="6380" width="0" style="2" hidden="1" customWidth="1"/>
    <col min="6381" max="6381" width="13" style="2" customWidth="1"/>
    <col min="6382" max="6383" width="14" style="2" customWidth="1"/>
    <col min="6384" max="6384" width="11.7109375" style="2" customWidth="1"/>
    <col min="6385" max="6385" width="12.28515625" style="2" customWidth="1"/>
    <col min="6386" max="6386" width="9.28515625" style="2" customWidth="1"/>
    <col min="6387" max="6387" width="11.140625" style="2" customWidth="1"/>
    <col min="6388" max="6388" width="13.7109375" style="2" customWidth="1"/>
    <col min="6389" max="6390" width="10.85546875" style="2" customWidth="1"/>
    <col min="6391" max="6391" width="11.7109375" style="2" customWidth="1"/>
    <col min="6392" max="6392" width="11.140625" style="2" customWidth="1"/>
    <col min="6393" max="6393" width="11.85546875" style="2" customWidth="1"/>
    <col min="6394" max="6394" width="9.140625" style="2" customWidth="1"/>
    <col min="6395" max="6395" width="9.140625" style="2"/>
    <col min="6396" max="6396" width="15.42578125" style="2" customWidth="1"/>
    <col min="6397" max="6397" width="11.7109375" style="2" customWidth="1"/>
    <col min="6398" max="6399" width="9.140625" style="2"/>
    <col min="6400" max="6400" width="5.7109375" style="2" customWidth="1"/>
    <col min="6401" max="6401" width="19.5703125" style="2" customWidth="1"/>
    <col min="6402" max="6402" width="16.5703125" style="2" customWidth="1"/>
    <col min="6403" max="6403" width="9.140625" style="2"/>
    <col min="6404" max="6404" width="5.140625" style="2" customWidth="1"/>
    <col min="6405" max="6405" width="20.7109375" style="2" customWidth="1"/>
    <col min="6406" max="6406" width="17.28515625" style="2" customWidth="1"/>
    <col min="6407" max="6631" width="9.140625" style="2"/>
    <col min="6632" max="6632" width="0" style="2" hidden="1" customWidth="1"/>
    <col min="6633" max="6633" width="5.7109375" style="2" customWidth="1"/>
    <col min="6634" max="6634" width="18.28515625" style="2" customWidth="1"/>
    <col min="6635" max="6635" width="10.7109375" style="2" customWidth="1"/>
    <col min="6636" max="6636" width="0" style="2" hidden="1" customWidth="1"/>
    <col min="6637" max="6637" width="13" style="2" customWidth="1"/>
    <col min="6638" max="6639" width="14" style="2" customWidth="1"/>
    <col min="6640" max="6640" width="11.7109375" style="2" customWidth="1"/>
    <col min="6641" max="6641" width="12.28515625" style="2" customWidth="1"/>
    <col min="6642" max="6642" width="9.28515625" style="2" customWidth="1"/>
    <col min="6643" max="6643" width="11.140625" style="2" customWidth="1"/>
    <col min="6644" max="6644" width="13.7109375" style="2" customWidth="1"/>
    <col min="6645" max="6646" width="10.85546875" style="2" customWidth="1"/>
    <col min="6647" max="6647" width="11.7109375" style="2" customWidth="1"/>
    <col min="6648" max="6648" width="11.140625" style="2" customWidth="1"/>
    <col min="6649" max="6649" width="11.85546875" style="2" customWidth="1"/>
    <col min="6650" max="6650" width="9.140625" style="2" customWidth="1"/>
    <col min="6651" max="6651" width="9.140625" style="2"/>
    <col min="6652" max="6652" width="15.42578125" style="2" customWidth="1"/>
    <col min="6653" max="6653" width="11.7109375" style="2" customWidth="1"/>
    <col min="6654" max="6655" width="9.140625" style="2"/>
    <col min="6656" max="6656" width="5.7109375" style="2" customWidth="1"/>
    <col min="6657" max="6657" width="19.5703125" style="2" customWidth="1"/>
    <col min="6658" max="6658" width="16.5703125" style="2" customWidth="1"/>
    <col min="6659" max="6659" width="9.140625" style="2"/>
    <col min="6660" max="6660" width="5.140625" style="2" customWidth="1"/>
    <col min="6661" max="6661" width="20.7109375" style="2" customWidth="1"/>
    <col min="6662" max="6662" width="17.28515625" style="2" customWidth="1"/>
    <col min="6663" max="6887" width="9.140625" style="2"/>
    <col min="6888" max="6888" width="0" style="2" hidden="1" customWidth="1"/>
    <col min="6889" max="6889" width="5.7109375" style="2" customWidth="1"/>
    <col min="6890" max="6890" width="18.28515625" style="2" customWidth="1"/>
    <col min="6891" max="6891" width="10.7109375" style="2" customWidth="1"/>
    <col min="6892" max="6892" width="0" style="2" hidden="1" customWidth="1"/>
    <col min="6893" max="6893" width="13" style="2" customWidth="1"/>
    <col min="6894" max="6895" width="14" style="2" customWidth="1"/>
    <col min="6896" max="6896" width="11.7109375" style="2" customWidth="1"/>
    <col min="6897" max="6897" width="12.28515625" style="2" customWidth="1"/>
    <col min="6898" max="6898" width="9.28515625" style="2" customWidth="1"/>
    <col min="6899" max="6899" width="11.140625" style="2" customWidth="1"/>
    <col min="6900" max="6900" width="13.7109375" style="2" customWidth="1"/>
    <col min="6901" max="6902" width="10.85546875" style="2" customWidth="1"/>
    <col min="6903" max="6903" width="11.7109375" style="2" customWidth="1"/>
    <col min="6904" max="6904" width="11.140625" style="2" customWidth="1"/>
    <col min="6905" max="6905" width="11.85546875" style="2" customWidth="1"/>
    <col min="6906" max="6906" width="9.140625" style="2" customWidth="1"/>
    <col min="6907" max="6907" width="9.140625" style="2"/>
    <col min="6908" max="6908" width="15.42578125" style="2" customWidth="1"/>
    <col min="6909" max="6909" width="11.7109375" style="2" customWidth="1"/>
    <col min="6910" max="6911" width="9.140625" style="2"/>
    <col min="6912" max="6912" width="5.7109375" style="2" customWidth="1"/>
    <col min="6913" max="6913" width="19.5703125" style="2" customWidth="1"/>
    <col min="6914" max="6914" width="16.5703125" style="2" customWidth="1"/>
    <col min="6915" max="6915" width="9.140625" style="2"/>
    <col min="6916" max="6916" width="5.140625" style="2" customWidth="1"/>
    <col min="6917" max="6917" width="20.7109375" style="2" customWidth="1"/>
    <col min="6918" max="6918" width="17.28515625" style="2" customWidth="1"/>
    <col min="6919" max="7143" width="9.140625" style="2"/>
    <col min="7144" max="7144" width="0" style="2" hidden="1" customWidth="1"/>
    <col min="7145" max="7145" width="5.7109375" style="2" customWidth="1"/>
    <col min="7146" max="7146" width="18.28515625" style="2" customWidth="1"/>
    <col min="7147" max="7147" width="10.7109375" style="2" customWidth="1"/>
    <col min="7148" max="7148" width="0" style="2" hidden="1" customWidth="1"/>
    <col min="7149" max="7149" width="13" style="2" customWidth="1"/>
    <col min="7150" max="7151" width="14" style="2" customWidth="1"/>
    <col min="7152" max="7152" width="11.7109375" style="2" customWidth="1"/>
    <col min="7153" max="7153" width="12.28515625" style="2" customWidth="1"/>
    <col min="7154" max="7154" width="9.28515625" style="2" customWidth="1"/>
    <col min="7155" max="7155" width="11.140625" style="2" customWidth="1"/>
    <col min="7156" max="7156" width="13.7109375" style="2" customWidth="1"/>
    <col min="7157" max="7158" width="10.85546875" style="2" customWidth="1"/>
    <col min="7159" max="7159" width="11.7109375" style="2" customWidth="1"/>
    <col min="7160" max="7160" width="11.140625" style="2" customWidth="1"/>
    <col min="7161" max="7161" width="11.85546875" style="2" customWidth="1"/>
    <col min="7162" max="7162" width="9.140625" style="2" customWidth="1"/>
    <col min="7163" max="7163" width="9.140625" style="2"/>
    <col min="7164" max="7164" width="15.42578125" style="2" customWidth="1"/>
    <col min="7165" max="7165" width="11.7109375" style="2" customWidth="1"/>
    <col min="7166" max="7167" width="9.140625" style="2"/>
    <col min="7168" max="7168" width="5.7109375" style="2" customWidth="1"/>
    <col min="7169" max="7169" width="19.5703125" style="2" customWidth="1"/>
    <col min="7170" max="7170" width="16.5703125" style="2" customWidth="1"/>
    <col min="7171" max="7171" width="9.140625" style="2"/>
    <col min="7172" max="7172" width="5.140625" style="2" customWidth="1"/>
    <col min="7173" max="7173" width="20.7109375" style="2" customWidth="1"/>
    <col min="7174" max="7174" width="17.28515625" style="2" customWidth="1"/>
    <col min="7175" max="7399" width="9.140625" style="2"/>
    <col min="7400" max="7400" width="0" style="2" hidden="1" customWidth="1"/>
    <col min="7401" max="7401" width="5.7109375" style="2" customWidth="1"/>
    <col min="7402" max="7402" width="18.28515625" style="2" customWidth="1"/>
    <col min="7403" max="7403" width="10.7109375" style="2" customWidth="1"/>
    <col min="7404" max="7404" width="0" style="2" hidden="1" customWidth="1"/>
    <col min="7405" max="7405" width="13" style="2" customWidth="1"/>
    <col min="7406" max="7407" width="14" style="2" customWidth="1"/>
    <col min="7408" max="7408" width="11.7109375" style="2" customWidth="1"/>
    <col min="7409" max="7409" width="12.28515625" style="2" customWidth="1"/>
    <col min="7410" max="7410" width="9.28515625" style="2" customWidth="1"/>
    <col min="7411" max="7411" width="11.140625" style="2" customWidth="1"/>
    <col min="7412" max="7412" width="13.7109375" style="2" customWidth="1"/>
    <col min="7413" max="7414" width="10.85546875" style="2" customWidth="1"/>
    <col min="7415" max="7415" width="11.7109375" style="2" customWidth="1"/>
    <col min="7416" max="7416" width="11.140625" style="2" customWidth="1"/>
    <col min="7417" max="7417" width="11.85546875" style="2" customWidth="1"/>
    <col min="7418" max="7418" width="9.140625" style="2" customWidth="1"/>
    <col min="7419" max="7419" width="9.140625" style="2"/>
    <col min="7420" max="7420" width="15.42578125" style="2" customWidth="1"/>
    <col min="7421" max="7421" width="11.7109375" style="2" customWidth="1"/>
    <col min="7422" max="7423" width="9.140625" style="2"/>
    <col min="7424" max="7424" width="5.7109375" style="2" customWidth="1"/>
    <col min="7425" max="7425" width="19.5703125" style="2" customWidth="1"/>
    <col min="7426" max="7426" width="16.5703125" style="2" customWidth="1"/>
    <col min="7427" max="7427" width="9.140625" style="2"/>
    <col min="7428" max="7428" width="5.140625" style="2" customWidth="1"/>
    <col min="7429" max="7429" width="20.7109375" style="2" customWidth="1"/>
    <col min="7430" max="7430" width="17.28515625" style="2" customWidth="1"/>
    <col min="7431" max="7655" width="9.140625" style="2"/>
    <col min="7656" max="7656" width="0" style="2" hidden="1" customWidth="1"/>
    <col min="7657" max="7657" width="5.7109375" style="2" customWidth="1"/>
    <col min="7658" max="7658" width="18.28515625" style="2" customWidth="1"/>
    <col min="7659" max="7659" width="10.7109375" style="2" customWidth="1"/>
    <col min="7660" max="7660" width="0" style="2" hidden="1" customWidth="1"/>
    <col min="7661" max="7661" width="13" style="2" customWidth="1"/>
    <col min="7662" max="7663" width="14" style="2" customWidth="1"/>
    <col min="7664" max="7664" width="11.7109375" style="2" customWidth="1"/>
    <col min="7665" max="7665" width="12.28515625" style="2" customWidth="1"/>
    <col min="7666" max="7666" width="9.28515625" style="2" customWidth="1"/>
    <col min="7667" max="7667" width="11.140625" style="2" customWidth="1"/>
    <col min="7668" max="7668" width="13.7109375" style="2" customWidth="1"/>
    <col min="7669" max="7670" width="10.85546875" style="2" customWidth="1"/>
    <col min="7671" max="7671" width="11.7109375" style="2" customWidth="1"/>
    <col min="7672" max="7672" width="11.140625" style="2" customWidth="1"/>
    <col min="7673" max="7673" width="11.85546875" style="2" customWidth="1"/>
    <col min="7674" max="7674" width="9.140625" style="2" customWidth="1"/>
    <col min="7675" max="7675" width="9.140625" style="2"/>
    <col min="7676" max="7676" width="15.42578125" style="2" customWidth="1"/>
    <col min="7677" max="7677" width="11.7109375" style="2" customWidth="1"/>
    <col min="7678" max="7679" width="9.140625" style="2"/>
    <col min="7680" max="7680" width="5.7109375" style="2" customWidth="1"/>
    <col min="7681" max="7681" width="19.5703125" style="2" customWidth="1"/>
    <col min="7682" max="7682" width="16.5703125" style="2" customWidth="1"/>
    <col min="7683" max="7683" width="9.140625" style="2"/>
    <col min="7684" max="7684" width="5.140625" style="2" customWidth="1"/>
    <col min="7685" max="7685" width="20.7109375" style="2" customWidth="1"/>
    <col min="7686" max="7686" width="17.28515625" style="2" customWidth="1"/>
    <col min="7687" max="7911" width="9.140625" style="2"/>
    <col min="7912" max="7912" width="0" style="2" hidden="1" customWidth="1"/>
    <col min="7913" max="7913" width="5.7109375" style="2" customWidth="1"/>
    <col min="7914" max="7914" width="18.28515625" style="2" customWidth="1"/>
    <col min="7915" max="7915" width="10.7109375" style="2" customWidth="1"/>
    <col min="7916" max="7916" width="0" style="2" hidden="1" customWidth="1"/>
    <col min="7917" max="7917" width="13" style="2" customWidth="1"/>
    <col min="7918" max="7919" width="14" style="2" customWidth="1"/>
    <col min="7920" max="7920" width="11.7109375" style="2" customWidth="1"/>
    <col min="7921" max="7921" width="12.28515625" style="2" customWidth="1"/>
    <col min="7922" max="7922" width="9.28515625" style="2" customWidth="1"/>
    <col min="7923" max="7923" width="11.140625" style="2" customWidth="1"/>
    <col min="7924" max="7924" width="13.7109375" style="2" customWidth="1"/>
    <col min="7925" max="7926" width="10.85546875" style="2" customWidth="1"/>
    <col min="7927" max="7927" width="11.7109375" style="2" customWidth="1"/>
    <col min="7928" max="7928" width="11.140625" style="2" customWidth="1"/>
    <col min="7929" max="7929" width="11.85546875" style="2" customWidth="1"/>
    <col min="7930" max="7930" width="9.140625" style="2" customWidth="1"/>
    <col min="7931" max="7931" width="9.140625" style="2"/>
    <col min="7932" max="7932" width="15.42578125" style="2" customWidth="1"/>
    <col min="7933" max="7933" width="11.7109375" style="2" customWidth="1"/>
    <col min="7934" max="7935" width="9.140625" style="2"/>
    <col min="7936" max="7936" width="5.7109375" style="2" customWidth="1"/>
    <col min="7937" max="7937" width="19.5703125" style="2" customWidth="1"/>
    <col min="7938" max="7938" width="16.5703125" style="2" customWidth="1"/>
    <col min="7939" max="7939" width="9.140625" style="2"/>
    <col min="7940" max="7940" width="5.140625" style="2" customWidth="1"/>
    <col min="7941" max="7941" width="20.7109375" style="2" customWidth="1"/>
    <col min="7942" max="7942" width="17.28515625" style="2" customWidth="1"/>
    <col min="7943" max="8167" width="9.140625" style="2"/>
    <col min="8168" max="8168" width="0" style="2" hidden="1" customWidth="1"/>
    <col min="8169" max="8169" width="5.7109375" style="2" customWidth="1"/>
    <col min="8170" max="8170" width="18.28515625" style="2" customWidth="1"/>
    <col min="8171" max="8171" width="10.7109375" style="2" customWidth="1"/>
    <col min="8172" max="8172" width="0" style="2" hidden="1" customWidth="1"/>
    <col min="8173" max="8173" width="13" style="2" customWidth="1"/>
    <col min="8174" max="8175" width="14" style="2" customWidth="1"/>
    <col min="8176" max="8176" width="11.7109375" style="2" customWidth="1"/>
    <col min="8177" max="8177" width="12.28515625" style="2" customWidth="1"/>
    <col min="8178" max="8178" width="9.28515625" style="2" customWidth="1"/>
    <col min="8179" max="8179" width="11.140625" style="2" customWidth="1"/>
    <col min="8180" max="8180" width="13.7109375" style="2" customWidth="1"/>
    <col min="8181" max="8182" width="10.85546875" style="2" customWidth="1"/>
    <col min="8183" max="8183" width="11.7109375" style="2" customWidth="1"/>
    <col min="8184" max="8184" width="11.140625" style="2" customWidth="1"/>
    <col min="8185" max="8185" width="11.85546875" style="2" customWidth="1"/>
    <col min="8186" max="8186" width="9.140625" style="2" customWidth="1"/>
    <col min="8187" max="8187" width="9.140625" style="2"/>
    <col min="8188" max="8188" width="15.42578125" style="2" customWidth="1"/>
    <col min="8189" max="8189" width="11.7109375" style="2" customWidth="1"/>
    <col min="8190" max="8191" width="9.140625" style="2"/>
    <col min="8192" max="8192" width="5.7109375" style="2" customWidth="1"/>
    <col min="8193" max="8193" width="19.5703125" style="2" customWidth="1"/>
    <col min="8194" max="8194" width="16.5703125" style="2" customWidth="1"/>
    <col min="8195" max="8195" width="9.140625" style="2"/>
    <col min="8196" max="8196" width="5.140625" style="2" customWidth="1"/>
    <col min="8197" max="8197" width="20.7109375" style="2" customWidth="1"/>
    <col min="8198" max="8198" width="17.28515625" style="2" customWidth="1"/>
    <col min="8199" max="8423" width="9.140625" style="2"/>
    <col min="8424" max="8424" width="0" style="2" hidden="1" customWidth="1"/>
    <col min="8425" max="8425" width="5.7109375" style="2" customWidth="1"/>
    <col min="8426" max="8426" width="18.28515625" style="2" customWidth="1"/>
    <col min="8427" max="8427" width="10.7109375" style="2" customWidth="1"/>
    <col min="8428" max="8428" width="0" style="2" hidden="1" customWidth="1"/>
    <col min="8429" max="8429" width="13" style="2" customWidth="1"/>
    <col min="8430" max="8431" width="14" style="2" customWidth="1"/>
    <col min="8432" max="8432" width="11.7109375" style="2" customWidth="1"/>
    <col min="8433" max="8433" width="12.28515625" style="2" customWidth="1"/>
    <col min="8434" max="8434" width="9.28515625" style="2" customWidth="1"/>
    <col min="8435" max="8435" width="11.140625" style="2" customWidth="1"/>
    <col min="8436" max="8436" width="13.7109375" style="2" customWidth="1"/>
    <col min="8437" max="8438" width="10.85546875" style="2" customWidth="1"/>
    <col min="8439" max="8439" width="11.7109375" style="2" customWidth="1"/>
    <col min="8440" max="8440" width="11.140625" style="2" customWidth="1"/>
    <col min="8441" max="8441" width="11.85546875" style="2" customWidth="1"/>
    <col min="8442" max="8442" width="9.140625" style="2" customWidth="1"/>
    <col min="8443" max="8443" width="9.140625" style="2"/>
    <col min="8444" max="8444" width="15.42578125" style="2" customWidth="1"/>
    <col min="8445" max="8445" width="11.7109375" style="2" customWidth="1"/>
    <col min="8446" max="8447" width="9.140625" style="2"/>
    <col min="8448" max="8448" width="5.7109375" style="2" customWidth="1"/>
    <col min="8449" max="8449" width="19.5703125" style="2" customWidth="1"/>
    <col min="8450" max="8450" width="16.5703125" style="2" customWidth="1"/>
    <col min="8451" max="8451" width="9.140625" style="2"/>
    <col min="8452" max="8452" width="5.140625" style="2" customWidth="1"/>
    <col min="8453" max="8453" width="20.7109375" style="2" customWidth="1"/>
    <col min="8454" max="8454" width="17.28515625" style="2" customWidth="1"/>
    <col min="8455" max="8679" width="9.140625" style="2"/>
    <col min="8680" max="8680" width="0" style="2" hidden="1" customWidth="1"/>
    <col min="8681" max="8681" width="5.7109375" style="2" customWidth="1"/>
    <col min="8682" max="8682" width="18.28515625" style="2" customWidth="1"/>
    <col min="8683" max="8683" width="10.7109375" style="2" customWidth="1"/>
    <col min="8684" max="8684" width="0" style="2" hidden="1" customWidth="1"/>
    <col min="8685" max="8685" width="13" style="2" customWidth="1"/>
    <col min="8686" max="8687" width="14" style="2" customWidth="1"/>
    <col min="8688" max="8688" width="11.7109375" style="2" customWidth="1"/>
    <col min="8689" max="8689" width="12.28515625" style="2" customWidth="1"/>
    <col min="8690" max="8690" width="9.28515625" style="2" customWidth="1"/>
    <col min="8691" max="8691" width="11.140625" style="2" customWidth="1"/>
    <col min="8692" max="8692" width="13.7109375" style="2" customWidth="1"/>
    <col min="8693" max="8694" width="10.85546875" style="2" customWidth="1"/>
    <col min="8695" max="8695" width="11.7109375" style="2" customWidth="1"/>
    <col min="8696" max="8696" width="11.140625" style="2" customWidth="1"/>
    <col min="8697" max="8697" width="11.85546875" style="2" customWidth="1"/>
    <col min="8698" max="8698" width="9.140625" style="2" customWidth="1"/>
    <col min="8699" max="8699" width="9.140625" style="2"/>
    <col min="8700" max="8700" width="15.42578125" style="2" customWidth="1"/>
    <col min="8701" max="8701" width="11.7109375" style="2" customWidth="1"/>
    <col min="8702" max="8703" width="9.140625" style="2"/>
    <col min="8704" max="8704" width="5.7109375" style="2" customWidth="1"/>
    <col min="8705" max="8705" width="19.5703125" style="2" customWidth="1"/>
    <col min="8706" max="8706" width="16.5703125" style="2" customWidth="1"/>
    <col min="8707" max="8707" width="9.140625" style="2"/>
    <col min="8708" max="8708" width="5.140625" style="2" customWidth="1"/>
    <col min="8709" max="8709" width="20.7109375" style="2" customWidth="1"/>
    <col min="8710" max="8710" width="17.28515625" style="2" customWidth="1"/>
    <col min="8711" max="8935" width="9.140625" style="2"/>
    <col min="8936" max="8936" width="0" style="2" hidden="1" customWidth="1"/>
    <col min="8937" max="8937" width="5.7109375" style="2" customWidth="1"/>
    <col min="8938" max="8938" width="18.28515625" style="2" customWidth="1"/>
    <col min="8939" max="8939" width="10.7109375" style="2" customWidth="1"/>
    <col min="8940" max="8940" width="0" style="2" hidden="1" customWidth="1"/>
    <col min="8941" max="8941" width="13" style="2" customWidth="1"/>
    <col min="8942" max="8943" width="14" style="2" customWidth="1"/>
    <col min="8944" max="8944" width="11.7109375" style="2" customWidth="1"/>
    <col min="8945" max="8945" width="12.28515625" style="2" customWidth="1"/>
    <col min="8946" max="8946" width="9.28515625" style="2" customWidth="1"/>
    <col min="8947" max="8947" width="11.140625" style="2" customWidth="1"/>
    <col min="8948" max="8948" width="13.7109375" style="2" customWidth="1"/>
    <col min="8949" max="8950" width="10.85546875" style="2" customWidth="1"/>
    <col min="8951" max="8951" width="11.7109375" style="2" customWidth="1"/>
    <col min="8952" max="8952" width="11.140625" style="2" customWidth="1"/>
    <col min="8953" max="8953" width="11.85546875" style="2" customWidth="1"/>
    <col min="8954" max="8954" width="9.140625" style="2" customWidth="1"/>
    <col min="8955" max="8955" width="9.140625" style="2"/>
    <col min="8956" max="8956" width="15.42578125" style="2" customWidth="1"/>
    <col min="8957" max="8957" width="11.7109375" style="2" customWidth="1"/>
    <col min="8958" max="8959" width="9.140625" style="2"/>
    <col min="8960" max="8960" width="5.7109375" style="2" customWidth="1"/>
    <col min="8961" max="8961" width="19.5703125" style="2" customWidth="1"/>
    <col min="8962" max="8962" width="16.5703125" style="2" customWidth="1"/>
    <col min="8963" max="8963" width="9.140625" style="2"/>
    <col min="8964" max="8964" width="5.140625" style="2" customWidth="1"/>
    <col min="8965" max="8965" width="20.7109375" style="2" customWidth="1"/>
    <col min="8966" max="8966" width="17.28515625" style="2" customWidth="1"/>
    <col min="8967" max="9191" width="9.140625" style="2"/>
    <col min="9192" max="9192" width="0" style="2" hidden="1" customWidth="1"/>
    <col min="9193" max="9193" width="5.7109375" style="2" customWidth="1"/>
    <col min="9194" max="9194" width="18.28515625" style="2" customWidth="1"/>
    <col min="9195" max="9195" width="10.7109375" style="2" customWidth="1"/>
    <col min="9196" max="9196" width="0" style="2" hidden="1" customWidth="1"/>
    <col min="9197" max="9197" width="13" style="2" customWidth="1"/>
    <col min="9198" max="9199" width="14" style="2" customWidth="1"/>
    <col min="9200" max="9200" width="11.7109375" style="2" customWidth="1"/>
    <col min="9201" max="9201" width="12.28515625" style="2" customWidth="1"/>
    <col min="9202" max="9202" width="9.28515625" style="2" customWidth="1"/>
    <col min="9203" max="9203" width="11.140625" style="2" customWidth="1"/>
    <col min="9204" max="9204" width="13.7109375" style="2" customWidth="1"/>
    <col min="9205" max="9206" width="10.85546875" style="2" customWidth="1"/>
    <col min="9207" max="9207" width="11.7109375" style="2" customWidth="1"/>
    <col min="9208" max="9208" width="11.140625" style="2" customWidth="1"/>
    <col min="9209" max="9209" width="11.85546875" style="2" customWidth="1"/>
    <col min="9210" max="9210" width="9.140625" style="2" customWidth="1"/>
    <col min="9211" max="9211" width="9.140625" style="2"/>
    <col min="9212" max="9212" width="15.42578125" style="2" customWidth="1"/>
    <col min="9213" max="9213" width="11.7109375" style="2" customWidth="1"/>
    <col min="9214" max="9215" width="9.140625" style="2"/>
    <col min="9216" max="9216" width="5.7109375" style="2" customWidth="1"/>
    <col min="9217" max="9217" width="19.5703125" style="2" customWidth="1"/>
    <col min="9218" max="9218" width="16.5703125" style="2" customWidth="1"/>
    <col min="9219" max="9219" width="9.140625" style="2"/>
    <col min="9220" max="9220" width="5.140625" style="2" customWidth="1"/>
    <col min="9221" max="9221" width="20.7109375" style="2" customWidth="1"/>
    <col min="9222" max="9222" width="17.28515625" style="2" customWidth="1"/>
    <col min="9223" max="9447" width="9.140625" style="2"/>
    <col min="9448" max="9448" width="0" style="2" hidden="1" customWidth="1"/>
    <col min="9449" max="9449" width="5.7109375" style="2" customWidth="1"/>
    <col min="9450" max="9450" width="18.28515625" style="2" customWidth="1"/>
    <col min="9451" max="9451" width="10.7109375" style="2" customWidth="1"/>
    <col min="9452" max="9452" width="0" style="2" hidden="1" customWidth="1"/>
    <col min="9453" max="9453" width="13" style="2" customWidth="1"/>
    <col min="9454" max="9455" width="14" style="2" customWidth="1"/>
    <col min="9456" max="9456" width="11.7109375" style="2" customWidth="1"/>
    <col min="9457" max="9457" width="12.28515625" style="2" customWidth="1"/>
    <col min="9458" max="9458" width="9.28515625" style="2" customWidth="1"/>
    <col min="9459" max="9459" width="11.140625" style="2" customWidth="1"/>
    <col min="9460" max="9460" width="13.7109375" style="2" customWidth="1"/>
    <col min="9461" max="9462" width="10.85546875" style="2" customWidth="1"/>
    <col min="9463" max="9463" width="11.7109375" style="2" customWidth="1"/>
    <col min="9464" max="9464" width="11.140625" style="2" customWidth="1"/>
    <col min="9465" max="9465" width="11.85546875" style="2" customWidth="1"/>
    <col min="9466" max="9466" width="9.140625" style="2" customWidth="1"/>
    <col min="9467" max="9467" width="9.140625" style="2"/>
    <col min="9468" max="9468" width="15.42578125" style="2" customWidth="1"/>
    <col min="9469" max="9469" width="11.7109375" style="2" customWidth="1"/>
    <col min="9470" max="9471" width="9.140625" style="2"/>
    <col min="9472" max="9472" width="5.7109375" style="2" customWidth="1"/>
    <col min="9473" max="9473" width="19.5703125" style="2" customWidth="1"/>
    <col min="9474" max="9474" width="16.5703125" style="2" customWidth="1"/>
    <col min="9475" max="9475" width="9.140625" style="2"/>
    <col min="9476" max="9476" width="5.140625" style="2" customWidth="1"/>
    <col min="9477" max="9477" width="20.7109375" style="2" customWidth="1"/>
    <col min="9478" max="9478" width="17.28515625" style="2" customWidth="1"/>
    <col min="9479" max="9703" width="9.140625" style="2"/>
    <col min="9704" max="9704" width="0" style="2" hidden="1" customWidth="1"/>
    <col min="9705" max="9705" width="5.7109375" style="2" customWidth="1"/>
    <col min="9706" max="9706" width="18.28515625" style="2" customWidth="1"/>
    <col min="9707" max="9707" width="10.7109375" style="2" customWidth="1"/>
    <col min="9708" max="9708" width="0" style="2" hidden="1" customWidth="1"/>
    <col min="9709" max="9709" width="13" style="2" customWidth="1"/>
    <col min="9710" max="9711" width="14" style="2" customWidth="1"/>
    <col min="9712" max="9712" width="11.7109375" style="2" customWidth="1"/>
    <col min="9713" max="9713" width="12.28515625" style="2" customWidth="1"/>
    <col min="9714" max="9714" width="9.28515625" style="2" customWidth="1"/>
    <col min="9715" max="9715" width="11.140625" style="2" customWidth="1"/>
    <col min="9716" max="9716" width="13.7109375" style="2" customWidth="1"/>
    <col min="9717" max="9718" width="10.85546875" style="2" customWidth="1"/>
    <col min="9719" max="9719" width="11.7109375" style="2" customWidth="1"/>
    <col min="9720" max="9720" width="11.140625" style="2" customWidth="1"/>
    <col min="9721" max="9721" width="11.85546875" style="2" customWidth="1"/>
    <col min="9722" max="9722" width="9.140625" style="2" customWidth="1"/>
    <col min="9723" max="9723" width="9.140625" style="2"/>
    <col min="9724" max="9724" width="15.42578125" style="2" customWidth="1"/>
    <col min="9725" max="9725" width="11.7109375" style="2" customWidth="1"/>
    <col min="9726" max="9727" width="9.140625" style="2"/>
    <col min="9728" max="9728" width="5.7109375" style="2" customWidth="1"/>
    <col min="9729" max="9729" width="19.5703125" style="2" customWidth="1"/>
    <col min="9730" max="9730" width="16.5703125" style="2" customWidth="1"/>
    <col min="9731" max="9731" width="9.140625" style="2"/>
    <col min="9732" max="9732" width="5.140625" style="2" customWidth="1"/>
    <col min="9733" max="9733" width="20.7109375" style="2" customWidth="1"/>
    <col min="9734" max="9734" width="17.28515625" style="2" customWidth="1"/>
    <col min="9735" max="9959" width="9.140625" style="2"/>
    <col min="9960" max="9960" width="0" style="2" hidden="1" customWidth="1"/>
    <col min="9961" max="9961" width="5.7109375" style="2" customWidth="1"/>
    <col min="9962" max="9962" width="18.28515625" style="2" customWidth="1"/>
    <col min="9963" max="9963" width="10.7109375" style="2" customWidth="1"/>
    <col min="9964" max="9964" width="0" style="2" hidden="1" customWidth="1"/>
    <col min="9965" max="9965" width="13" style="2" customWidth="1"/>
    <col min="9966" max="9967" width="14" style="2" customWidth="1"/>
    <col min="9968" max="9968" width="11.7109375" style="2" customWidth="1"/>
    <col min="9969" max="9969" width="12.28515625" style="2" customWidth="1"/>
    <col min="9970" max="9970" width="9.28515625" style="2" customWidth="1"/>
    <col min="9971" max="9971" width="11.140625" style="2" customWidth="1"/>
    <col min="9972" max="9972" width="13.7109375" style="2" customWidth="1"/>
    <col min="9973" max="9974" width="10.85546875" style="2" customWidth="1"/>
    <col min="9975" max="9975" width="11.7109375" style="2" customWidth="1"/>
    <col min="9976" max="9976" width="11.140625" style="2" customWidth="1"/>
    <col min="9977" max="9977" width="11.85546875" style="2" customWidth="1"/>
    <col min="9978" max="9978" width="9.140625" style="2" customWidth="1"/>
    <col min="9979" max="9979" width="9.140625" style="2"/>
    <col min="9980" max="9980" width="15.42578125" style="2" customWidth="1"/>
    <col min="9981" max="9981" width="11.7109375" style="2" customWidth="1"/>
    <col min="9982" max="9983" width="9.140625" style="2"/>
    <col min="9984" max="9984" width="5.7109375" style="2" customWidth="1"/>
    <col min="9985" max="9985" width="19.5703125" style="2" customWidth="1"/>
    <col min="9986" max="9986" width="16.5703125" style="2" customWidth="1"/>
    <col min="9987" max="9987" width="9.140625" style="2"/>
    <col min="9988" max="9988" width="5.140625" style="2" customWidth="1"/>
    <col min="9989" max="9989" width="20.7109375" style="2" customWidth="1"/>
    <col min="9990" max="9990" width="17.28515625" style="2" customWidth="1"/>
    <col min="9991" max="10215" width="9.140625" style="2"/>
    <col min="10216" max="10216" width="0" style="2" hidden="1" customWidth="1"/>
    <col min="10217" max="10217" width="5.7109375" style="2" customWidth="1"/>
    <col min="10218" max="10218" width="18.28515625" style="2" customWidth="1"/>
    <col min="10219" max="10219" width="10.7109375" style="2" customWidth="1"/>
    <col min="10220" max="10220" width="0" style="2" hidden="1" customWidth="1"/>
    <col min="10221" max="10221" width="13" style="2" customWidth="1"/>
    <col min="10222" max="10223" width="14" style="2" customWidth="1"/>
    <col min="10224" max="10224" width="11.7109375" style="2" customWidth="1"/>
    <col min="10225" max="10225" width="12.28515625" style="2" customWidth="1"/>
    <col min="10226" max="10226" width="9.28515625" style="2" customWidth="1"/>
    <col min="10227" max="10227" width="11.140625" style="2" customWidth="1"/>
    <col min="10228" max="10228" width="13.7109375" style="2" customWidth="1"/>
    <col min="10229" max="10230" width="10.85546875" style="2" customWidth="1"/>
    <col min="10231" max="10231" width="11.7109375" style="2" customWidth="1"/>
    <col min="10232" max="10232" width="11.140625" style="2" customWidth="1"/>
    <col min="10233" max="10233" width="11.85546875" style="2" customWidth="1"/>
    <col min="10234" max="10234" width="9.140625" style="2" customWidth="1"/>
    <col min="10235" max="10235" width="9.140625" style="2"/>
    <col min="10236" max="10236" width="15.42578125" style="2" customWidth="1"/>
    <col min="10237" max="10237" width="11.7109375" style="2" customWidth="1"/>
    <col min="10238" max="10239" width="9.140625" style="2"/>
    <col min="10240" max="10240" width="5.7109375" style="2" customWidth="1"/>
    <col min="10241" max="10241" width="19.5703125" style="2" customWidth="1"/>
    <col min="10242" max="10242" width="16.5703125" style="2" customWidth="1"/>
    <col min="10243" max="10243" width="9.140625" style="2"/>
    <col min="10244" max="10244" width="5.140625" style="2" customWidth="1"/>
    <col min="10245" max="10245" width="20.7109375" style="2" customWidth="1"/>
    <col min="10246" max="10246" width="17.28515625" style="2" customWidth="1"/>
    <col min="10247" max="10471" width="9.140625" style="2"/>
    <col min="10472" max="10472" width="0" style="2" hidden="1" customWidth="1"/>
    <col min="10473" max="10473" width="5.7109375" style="2" customWidth="1"/>
    <col min="10474" max="10474" width="18.28515625" style="2" customWidth="1"/>
    <col min="10475" max="10475" width="10.7109375" style="2" customWidth="1"/>
    <col min="10476" max="10476" width="0" style="2" hidden="1" customWidth="1"/>
    <col min="10477" max="10477" width="13" style="2" customWidth="1"/>
    <col min="10478" max="10479" width="14" style="2" customWidth="1"/>
    <col min="10480" max="10480" width="11.7109375" style="2" customWidth="1"/>
    <col min="10481" max="10481" width="12.28515625" style="2" customWidth="1"/>
    <col min="10482" max="10482" width="9.28515625" style="2" customWidth="1"/>
    <col min="10483" max="10483" width="11.140625" style="2" customWidth="1"/>
    <col min="10484" max="10484" width="13.7109375" style="2" customWidth="1"/>
    <col min="10485" max="10486" width="10.85546875" style="2" customWidth="1"/>
    <col min="10487" max="10487" width="11.7109375" style="2" customWidth="1"/>
    <col min="10488" max="10488" width="11.140625" style="2" customWidth="1"/>
    <col min="10489" max="10489" width="11.85546875" style="2" customWidth="1"/>
    <col min="10490" max="10490" width="9.140625" style="2" customWidth="1"/>
    <col min="10491" max="10491" width="9.140625" style="2"/>
    <col min="10492" max="10492" width="15.42578125" style="2" customWidth="1"/>
    <col min="10493" max="10493" width="11.7109375" style="2" customWidth="1"/>
    <col min="10494" max="10495" width="9.140625" style="2"/>
    <col min="10496" max="10496" width="5.7109375" style="2" customWidth="1"/>
    <col min="10497" max="10497" width="19.5703125" style="2" customWidth="1"/>
    <col min="10498" max="10498" width="16.5703125" style="2" customWidth="1"/>
    <col min="10499" max="10499" width="9.140625" style="2"/>
    <col min="10500" max="10500" width="5.140625" style="2" customWidth="1"/>
    <col min="10501" max="10501" width="20.7109375" style="2" customWidth="1"/>
    <col min="10502" max="10502" width="17.28515625" style="2" customWidth="1"/>
    <col min="10503" max="10727" width="9.140625" style="2"/>
    <col min="10728" max="10728" width="0" style="2" hidden="1" customWidth="1"/>
    <col min="10729" max="10729" width="5.7109375" style="2" customWidth="1"/>
    <col min="10730" max="10730" width="18.28515625" style="2" customWidth="1"/>
    <col min="10731" max="10731" width="10.7109375" style="2" customWidth="1"/>
    <col min="10732" max="10732" width="0" style="2" hidden="1" customWidth="1"/>
    <col min="10733" max="10733" width="13" style="2" customWidth="1"/>
    <col min="10734" max="10735" width="14" style="2" customWidth="1"/>
    <col min="10736" max="10736" width="11.7109375" style="2" customWidth="1"/>
    <col min="10737" max="10737" width="12.28515625" style="2" customWidth="1"/>
    <col min="10738" max="10738" width="9.28515625" style="2" customWidth="1"/>
    <col min="10739" max="10739" width="11.140625" style="2" customWidth="1"/>
    <col min="10740" max="10740" width="13.7109375" style="2" customWidth="1"/>
    <col min="10741" max="10742" width="10.85546875" style="2" customWidth="1"/>
    <col min="10743" max="10743" width="11.7109375" style="2" customWidth="1"/>
    <col min="10744" max="10744" width="11.140625" style="2" customWidth="1"/>
    <col min="10745" max="10745" width="11.85546875" style="2" customWidth="1"/>
    <col min="10746" max="10746" width="9.140625" style="2" customWidth="1"/>
    <col min="10747" max="10747" width="9.140625" style="2"/>
    <col min="10748" max="10748" width="15.42578125" style="2" customWidth="1"/>
    <col min="10749" max="10749" width="11.7109375" style="2" customWidth="1"/>
    <col min="10750" max="10751" width="9.140625" style="2"/>
    <col min="10752" max="10752" width="5.7109375" style="2" customWidth="1"/>
    <col min="10753" max="10753" width="19.5703125" style="2" customWidth="1"/>
    <col min="10754" max="10754" width="16.5703125" style="2" customWidth="1"/>
    <col min="10755" max="10755" width="9.140625" style="2"/>
    <col min="10756" max="10756" width="5.140625" style="2" customWidth="1"/>
    <col min="10757" max="10757" width="20.7109375" style="2" customWidth="1"/>
    <col min="10758" max="10758" width="17.28515625" style="2" customWidth="1"/>
    <col min="10759" max="10983" width="9.140625" style="2"/>
    <col min="10984" max="10984" width="0" style="2" hidden="1" customWidth="1"/>
    <col min="10985" max="10985" width="5.7109375" style="2" customWidth="1"/>
    <col min="10986" max="10986" width="18.28515625" style="2" customWidth="1"/>
    <col min="10987" max="10987" width="10.7109375" style="2" customWidth="1"/>
    <col min="10988" max="10988" width="0" style="2" hidden="1" customWidth="1"/>
    <col min="10989" max="10989" width="13" style="2" customWidth="1"/>
    <col min="10990" max="10991" width="14" style="2" customWidth="1"/>
    <col min="10992" max="10992" width="11.7109375" style="2" customWidth="1"/>
    <col min="10993" max="10993" width="12.28515625" style="2" customWidth="1"/>
    <col min="10994" max="10994" width="9.28515625" style="2" customWidth="1"/>
    <col min="10995" max="10995" width="11.140625" style="2" customWidth="1"/>
    <col min="10996" max="10996" width="13.7109375" style="2" customWidth="1"/>
    <col min="10997" max="10998" width="10.85546875" style="2" customWidth="1"/>
    <col min="10999" max="10999" width="11.7109375" style="2" customWidth="1"/>
    <col min="11000" max="11000" width="11.140625" style="2" customWidth="1"/>
    <col min="11001" max="11001" width="11.85546875" style="2" customWidth="1"/>
    <col min="11002" max="11002" width="9.140625" style="2" customWidth="1"/>
    <col min="11003" max="11003" width="9.140625" style="2"/>
    <col min="11004" max="11004" width="15.42578125" style="2" customWidth="1"/>
    <col min="11005" max="11005" width="11.7109375" style="2" customWidth="1"/>
    <col min="11006" max="11007" width="9.140625" style="2"/>
    <col min="11008" max="11008" width="5.7109375" style="2" customWidth="1"/>
    <col min="11009" max="11009" width="19.5703125" style="2" customWidth="1"/>
    <col min="11010" max="11010" width="16.5703125" style="2" customWidth="1"/>
    <col min="11011" max="11011" width="9.140625" style="2"/>
    <col min="11012" max="11012" width="5.140625" style="2" customWidth="1"/>
    <col min="11013" max="11013" width="20.7109375" style="2" customWidth="1"/>
    <col min="11014" max="11014" width="17.28515625" style="2" customWidth="1"/>
    <col min="11015" max="11239" width="9.140625" style="2"/>
    <col min="11240" max="11240" width="0" style="2" hidden="1" customWidth="1"/>
    <col min="11241" max="11241" width="5.7109375" style="2" customWidth="1"/>
    <col min="11242" max="11242" width="18.28515625" style="2" customWidth="1"/>
    <col min="11243" max="11243" width="10.7109375" style="2" customWidth="1"/>
    <col min="11244" max="11244" width="0" style="2" hidden="1" customWidth="1"/>
    <col min="11245" max="11245" width="13" style="2" customWidth="1"/>
    <col min="11246" max="11247" width="14" style="2" customWidth="1"/>
    <col min="11248" max="11248" width="11.7109375" style="2" customWidth="1"/>
    <col min="11249" max="11249" width="12.28515625" style="2" customWidth="1"/>
    <col min="11250" max="11250" width="9.28515625" style="2" customWidth="1"/>
    <col min="11251" max="11251" width="11.140625" style="2" customWidth="1"/>
    <col min="11252" max="11252" width="13.7109375" style="2" customWidth="1"/>
    <col min="11253" max="11254" width="10.85546875" style="2" customWidth="1"/>
    <col min="11255" max="11255" width="11.7109375" style="2" customWidth="1"/>
    <col min="11256" max="11256" width="11.140625" style="2" customWidth="1"/>
    <col min="11257" max="11257" width="11.85546875" style="2" customWidth="1"/>
    <col min="11258" max="11258" width="9.140625" style="2" customWidth="1"/>
    <col min="11259" max="11259" width="9.140625" style="2"/>
    <col min="11260" max="11260" width="15.42578125" style="2" customWidth="1"/>
    <col min="11261" max="11261" width="11.7109375" style="2" customWidth="1"/>
    <col min="11262" max="11263" width="9.140625" style="2"/>
    <col min="11264" max="11264" width="5.7109375" style="2" customWidth="1"/>
    <col min="11265" max="11265" width="19.5703125" style="2" customWidth="1"/>
    <col min="11266" max="11266" width="16.5703125" style="2" customWidth="1"/>
    <col min="11267" max="11267" width="9.140625" style="2"/>
    <col min="11268" max="11268" width="5.140625" style="2" customWidth="1"/>
    <col min="11269" max="11269" width="20.7109375" style="2" customWidth="1"/>
    <col min="11270" max="11270" width="17.28515625" style="2" customWidth="1"/>
    <col min="11271" max="11495" width="9.140625" style="2"/>
    <col min="11496" max="11496" width="0" style="2" hidden="1" customWidth="1"/>
    <col min="11497" max="11497" width="5.7109375" style="2" customWidth="1"/>
    <col min="11498" max="11498" width="18.28515625" style="2" customWidth="1"/>
    <col min="11499" max="11499" width="10.7109375" style="2" customWidth="1"/>
    <col min="11500" max="11500" width="0" style="2" hidden="1" customWidth="1"/>
    <col min="11501" max="11501" width="13" style="2" customWidth="1"/>
    <col min="11502" max="11503" width="14" style="2" customWidth="1"/>
    <col min="11504" max="11504" width="11.7109375" style="2" customWidth="1"/>
    <col min="11505" max="11505" width="12.28515625" style="2" customWidth="1"/>
    <col min="11506" max="11506" width="9.28515625" style="2" customWidth="1"/>
    <col min="11507" max="11507" width="11.140625" style="2" customWidth="1"/>
    <col min="11508" max="11508" width="13.7109375" style="2" customWidth="1"/>
    <col min="11509" max="11510" width="10.85546875" style="2" customWidth="1"/>
    <col min="11511" max="11511" width="11.7109375" style="2" customWidth="1"/>
    <col min="11512" max="11512" width="11.140625" style="2" customWidth="1"/>
    <col min="11513" max="11513" width="11.85546875" style="2" customWidth="1"/>
    <col min="11514" max="11514" width="9.140625" style="2" customWidth="1"/>
    <col min="11515" max="11515" width="9.140625" style="2"/>
    <col min="11516" max="11516" width="15.42578125" style="2" customWidth="1"/>
    <col min="11517" max="11517" width="11.7109375" style="2" customWidth="1"/>
    <col min="11518" max="11519" width="9.140625" style="2"/>
    <col min="11520" max="11520" width="5.7109375" style="2" customWidth="1"/>
    <col min="11521" max="11521" width="19.5703125" style="2" customWidth="1"/>
    <col min="11522" max="11522" width="16.5703125" style="2" customWidth="1"/>
    <col min="11523" max="11523" width="9.140625" style="2"/>
    <col min="11524" max="11524" width="5.140625" style="2" customWidth="1"/>
    <col min="11525" max="11525" width="20.7109375" style="2" customWidth="1"/>
    <col min="11526" max="11526" width="17.28515625" style="2" customWidth="1"/>
    <col min="11527" max="11751" width="9.140625" style="2"/>
    <col min="11752" max="11752" width="0" style="2" hidden="1" customWidth="1"/>
    <col min="11753" max="11753" width="5.7109375" style="2" customWidth="1"/>
    <col min="11754" max="11754" width="18.28515625" style="2" customWidth="1"/>
    <col min="11755" max="11755" width="10.7109375" style="2" customWidth="1"/>
    <col min="11756" max="11756" width="0" style="2" hidden="1" customWidth="1"/>
    <col min="11757" max="11757" width="13" style="2" customWidth="1"/>
    <col min="11758" max="11759" width="14" style="2" customWidth="1"/>
    <col min="11760" max="11760" width="11.7109375" style="2" customWidth="1"/>
    <col min="11761" max="11761" width="12.28515625" style="2" customWidth="1"/>
    <col min="11762" max="11762" width="9.28515625" style="2" customWidth="1"/>
    <col min="11763" max="11763" width="11.140625" style="2" customWidth="1"/>
    <col min="11764" max="11764" width="13.7109375" style="2" customWidth="1"/>
    <col min="11765" max="11766" width="10.85546875" style="2" customWidth="1"/>
    <col min="11767" max="11767" width="11.7109375" style="2" customWidth="1"/>
    <col min="11768" max="11768" width="11.140625" style="2" customWidth="1"/>
    <col min="11769" max="11769" width="11.85546875" style="2" customWidth="1"/>
    <col min="11770" max="11770" width="9.140625" style="2" customWidth="1"/>
    <col min="11771" max="11771" width="9.140625" style="2"/>
    <col min="11772" max="11772" width="15.42578125" style="2" customWidth="1"/>
    <col min="11773" max="11773" width="11.7109375" style="2" customWidth="1"/>
    <col min="11774" max="11775" width="9.140625" style="2"/>
    <col min="11776" max="11776" width="5.7109375" style="2" customWidth="1"/>
    <col min="11777" max="11777" width="19.5703125" style="2" customWidth="1"/>
    <col min="11778" max="11778" width="16.5703125" style="2" customWidth="1"/>
    <col min="11779" max="11779" width="9.140625" style="2"/>
    <col min="11780" max="11780" width="5.140625" style="2" customWidth="1"/>
    <col min="11781" max="11781" width="20.7109375" style="2" customWidth="1"/>
    <col min="11782" max="11782" width="17.28515625" style="2" customWidth="1"/>
    <col min="11783" max="12007" width="9.140625" style="2"/>
    <col min="12008" max="12008" width="0" style="2" hidden="1" customWidth="1"/>
    <col min="12009" max="12009" width="5.7109375" style="2" customWidth="1"/>
    <col min="12010" max="12010" width="18.28515625" style="2" customWidth="1"/>
    <col min="12011" max="12011" width="10.7109375" style="2" customWidth="1"/>
    <col min="12012" max="12012" width="0" style="2" hidden="1" customWidth="1"/>
    <col min="12013" max="12013" width="13" style="2" customWidth="1"/>
    <col min="12014" max="12015" width="14" style="2" customWidth="1"/>
    <col min="12016" max="12016" width="11.7109375" style="2" customWidth="1"/>
    <col min="12017" max="12017" width="12.28515625" style="2" customWidth="1"/>
    <col min="12018" max="12018" width="9.28515625" style="2" customWidth="1"/>
    <col min="12019" max="12019" width="11.140625" style="2" customWidth="1"/>
    <col min="12020" max="12020" width="13.7109375" style="2" customWidth="1"/>
    <col min="12021" max="12022" width="10.85546875" style="2" customWidth="1"/>
    <col min="12023" max="12023" width="11.7109375" style="2" customWidth="1"/>
    <col min="12024" max="12024" width="11.140625" style="2" customWidth="1"/>
    <col min="12025" max="12025" width="11.85546875" style="2" customWidth="1"/>
    <col min="12026" max="12026" width="9.140625" style="2" customWidth="1"/>
    <col min="12027" max="12027" width="9.140625" style="2"/>
    <col min="12028" max="12028" width="15.42578125" style="2" customWidth="1"/>
    <col min="12029" max="12029" width="11.7109375" style="2" customWidth="1"/>
    <col min="12030" max="12031" width="9.140625" style="2"/>
    <col min="12032" max="12032" width="5.7109375" style="2" customWidth="1"/>
    <col min="12033" max="12033" width="19.5703125" style="2" customWidth="1"/>
    <col min="12034" max="12034" width="16.5703125" style="2" customWidth="1"/>
    <col min="12035" max="12035" width="9.140625" style="2"/>
    <col min="12036" max="12036" width="5.140625" style="2" customWidth="1"/>
    <col min="12037" max="12037" width="20.7109375" style="2" customWidth="1"/>
    <col min="12038" max="12038" width="17.28515625" style="2" customWidth="1"/>
    <col min="12039" max="12263" width="9.140625" style="2"/>
    <col min="12264" max="12264" width="0" style="2" hidden="1" customWidth="1"/>
    <col min="12265" max="12265" width="5.7109375" style="2" customWidth="1"/>
    <col min="12266" max="12266" width="18.28515625" style="2" customWidth="1"/>
    <col min="12267" max="12267" width="10.7109375" style="2" customWidth="1"/>
    <col min="12268" max="12268" width="0" style="2" hidden="1" customWidth="1"/>
    <col min="12269" max="12269" width="13" style="2" customWidth="1"/>
    <col min="12270" max="12271" width="14" style="2" customWidth="1"/>
    <col min="12272" max="12272" width="11.7109375" style="2" customWidth="1"/>
    <col min="12273" max="12273" width="12.28515625" style="2" customWidth="1"/>
    <col min="12274" max="12274" width="9.28515625" style="2" customWidth="1"/>
    <col min="12275" max="12275" width="11.140625" style="2" customWidth="1"/>
    <col min="12276" max="12276" width="13.7109375" style="2" customWidth="1"/>
    <col min="12277" max="12278" width="10.85546875" style="2" customWidth="1"/>
    <col min="12279" max="12279" width="11.7109375" style="2" customWidth="1"/>
    <col min="12280" max="12280" width="11.140625" style="2" customWidth="1"/>
    <col min="12281" max="12281" width="11.85546875" style="2" customWidth="1"/>
    <col min="12282" max="12282" width="9.140625" style="2" customWidth="1"/>
    <col min="12283" max="12283" width="9.140625" style="2"/>
    <col min="12284" max="12284" width="15.42578125" style="2" customWidth="1"/>
    <col min="12285" max="12285" width="11.7109375" style="2" customWidth="1"/>
    <col min="12286" max="12287" width="9.140625" style="2"/>
    <col min="12288" max="12288" width="5.7109375" style="2" customWidth="1"/>
    <col min="12289" max="12289" width="19.5703125" style="2" customWidth="1"/>
    <col min="12290" max="12290" width="16.5703125" style="2" customWidth="1"/>
    <col min="12291" max="12291" width="9.140625" style="2"/>
    <col min="12292" max="12292" width="5.140625" style="2" customWidth="1"/>
    <col min="12293" max="12293" width="20.7109375" style="2" customWidth="1"/>
    <col min="12294" max="12294" width="17.28515625" style="2" customWidth="1"/>
    <col min="12295" max="12519" width="9.140625" style="2"/>
    <col min="12520" max="12520" width="0" style="2" hidden="1" customWidth="1"/>
    <col min="12521" max="12521" width="5.7109375" style="2" customWidth="1"/>
    <col min="12522" max="12522" width="18.28515625" style="2" customWidth="1"/>
    <col min="12523" max="12523" width="10.7109375" style="2" customWidth="1"/>
    <col min="12524" max="12524" width="0" style="2" hidden="1" customWidth="1"/>
    <col min="12525" max="12525" width="13" style="2" customWidth="1"/>
    <col min="12526" max="12527" width="14" style="2" customWidth="1"/>
    <col min="12528" max="12528" width="11.7109375" style="2" customWidth="1"/>
    <col min="12529" max="12529" width="12.28515625" style="2" customWidth="1"/>
    <col min="12530" max="12530" width="9.28515625" style="2" customWidth="1"/>
    <col min="12531" max="12531" width="11.140625" style="2" customWidth="1"/>
    <col min="12532" max="12532" width="13.7109375" style="2" customWidth="1"/>
    <col min="12533" max="12534" width="10.85546875" style="2" customWidth="1"/>
    <col min="12535" max="12535" width="11.7109375" style="2" customWidth="1"/>
    <col min="12536" max="12536" width="11.140625" style="2" customWidth="1"/>
    <col min="12537" max="12537" width="11.85546875" style="2" customWidth="1"/>
    <col min="12538" max="12538" width="9.140625" style="2" customWidth="1"/>
    <col min="12539" max="12539" width="9.140625" style="2"/>
    <col min="12540" max="12540" width="15.42578125" style="2" customWidth="1"/>
    <col min="12541" max="12541" width="11.7109375" style="2" customWidth="1"/>
    <col min="12542" max="12543" width="9.140625" style="2"/>
    <col min="12544" max="12544" width="5.7109375" style="2" customWidth="1"/>
    <col min="12545" max="12545" width="19.5703125" style="2" customWidth="1"/>
    <col min="12546" max="12546" width="16.5703125" style="2" customWidth="1"/>
    <col min="12547" max="12547" width="9.140625" style="2"/>
    <col min="12548" max="12548" width="5.140625" style="2" customWidth="1"/>
    <col min="12549" max="12549" width="20.7109375" style="2" customWidth="1"/>
    <col min="12550" max="12550" width="17.28515625" style="2" customWidth="1"/>
    <col min="12551" max="12775" width="9.140625" style="2"/>
    <col min="12776" max="12776" width="0" style="2" hidden="1" customWidth="1"/>
    <col min="12777" max="12777" width="5.7109375" style="2" customWidth="1"/>
    <col min="12778" max="12778" width="18.28515625" style="2" customWidth="1"/>
    <col min="12779" max="12779" width="10.7109375" style="2" customWidth="1"/>
    <col min="12780" max="12780" width="0" style="2" hidden="1" customWidth="1"/>
    <col min="12781" max="12781" width="13" style="2" customWidth="1"/>
    <col min="12782" max="12783" width="14" style="2" customWidth="1"/>
    <col min="12784" max="12784" width="11.7109375" style="2" customWidth="1"/>
    <col min="12785" max="12785" width="12.28515625" style="2" customWidth="1"/>
    <col min="12786" max="12786" width="9.28515625" style="2" customWidth="1"/>
    <col min="12787" max="12787" width="11.140625" style="2" customWidth="1"/>
    <col min="12788" max="12788" width="13.7109375" style="2" customWidth="1"/>
    <col min="12789" max="12790" width="10.85546875" style="2" customWidth="1"/>
    <col min="12791" max="12791" width="11.7109375" style="2" customWidth="1"/>
    <col min="12792" max="12792" width="11.140625" style="2" customWidth="1"/>
    <col min="12793" max="12793" width="11.85546875" style="2" customWidth="1"/>
    <col min="12794" max="12794" width="9.140625" style="2" customWidth="1"/>
    <col min="12795" max="12795" width="9.140625" style="2"/>
    <col min="12796" max="12796" width="15.42578125" style="2" customWidth="1"/>
    <col min="12797" max="12797" width="11.7109375" style="2" customWidth="1"/>
    <col min="12798" max="12799" width="9.140625" style="2"/>
    <col min="12800" max="12800" width="5.7109375" style="2" customWidth="1"/>
    <col min="12801" max="12801" width="19.5703125" style="2" customWidth="1"/>
    <col min="12802" max="12802" width="16.5703125" style="2" customWidth="1"/>
    <col min="12803" max="12803" width="9.140625" style="2"/>
    <col min="12804" max="12804" width="5.140625" style="2" customWidth="1"/>
    <col min="12805" max="12805" width="20.7109375" style="2" customWidth="1"/>
    <col min="12806" max="12806" width="17.28515625" style="2" customWidth="1"/>
    <col min="12807" max="13031" width="9.140625" style="2"/>
    <col min="13032" max="13032" width="0" style="2" hidden="1" customWidth="1"/>
    <col min="13033" max="13033" width="5.7109375" style="2" customWidth="1"/>
    <col min="13034" max="13034" width="18.28515625" style="2" customWidth="1"/>
    <col min="13035" max="13035" width="10.7109375" style="2" customWidth="1"/>
    <col min="13036" max="13036" width="0" style="2" hidden="1" customWidth="1"/>
    <col min="13037" max="13037" width="13" style="2" customWidth="1"/>
    <col min="13038" max="13039" width="14" style="2" customWidth="1"/>
    <col min="13040" max="13040" width="11.7109375" style="2" customWidth="1"/>
    <col min="13041" max="13041" width="12.28515625" style="2" customWidth="1"/>
    <col min="13042" max="13042" width="9.28515625" style="2" customWidth="1"/>
    <col min="13043" max="13043" width="11.140625" style="2" customWidth="1"/>
    <col min="13044" max="13044" width="13.7109375" style="2" customWidth="1"/>
    <col min="13045" max="13046" width="10.85546875" style="2" customWidth="1"/>
    <col min="13047" max="13047" width="11.7109375" style="2" customWidth="1"/>
    <col min="13048" max="13048" width="11.140625" style="2" customWidth="1"/>
    <col min="13049" max="13049" width="11.85546875" style="2" customWidth="1"/>
    <col min="13050" max="13050" width="9.140625" style="2" customWidth="1"/>
    <col min="13051" max="13051" width="9.140625" style="2"/>
    <col min="13052" max="13052" width="15.42578125" style="2" customWidth="1"/>
    <col min="13053" max="13053" width="11.7109375" style="2" customWidth="1"/>
    <col min="13054" max="13055" width="9.140625" style="2"/>
    <col min="13056" max="13056" width="5.7109375" style="2" customWidth="1"/>
    <col min="13057" max="13057" width="19.5703125" style="2" customWidth="1"/>
    <col min="13058" max="13058" width="16.5703125" style="2" customWidth="1"/>
    <col min="13059" max="13059" width="9.140625" style="2"/>
    <col min="13060" max="13060" width="5.140625" style="2" customWidth="1"/>
    <col min="13061" max="13061" width="20.7109375" style="2" customWidth="1"/>
    <col min="13062" max="13062" width="17.28515625" style="2" customWidth="1"/>
    <col min="13063" max="13287" width="9.140625" style="2"/>
    <col min="13288" max="13288" width="0" style="2" hidden="1" customWidth="1"/>
    <col min="13289" max="13289" width="5.7109375" style="2" customWidth="1"/>
    <col min="13290" max="13290" width="18.28515625" style="2" customWidth="1"/>
    <col min="13291" max="13291" width="10.7109375" style="2" customWidth="1"/>
    <col min="13292" max="13292" width="0" style="2" hidden="1" customWidth="1"/>
    <col min="13293" max="13293" width="13" style="2" customWidth="1"/>
    <col min="13294" max="13295" width="14" style="2" customWidth="1"/>
    <col min="13296" max="13296" width="11.7109375" style="2" customWidth="1"/>
    <col min="13297" max="13297" width="12.28515625" style="2" customWidth="1"/>
    <col min="13298" max="13298" width="9.28515625" style="2" customWidth="1"/>
    <col min="13299" max="13299" width="11.140625" style="2" customWidth="1"/>
    <col min="13300" max="13300" width="13.7109375" style="2" customWidth="1"/>
    <col min="13301" max="13302" width="10.85546875" style="2" customWidth="1"/>
    <col min="13303" max="13303" width="11.7109375" style="2" customWidth="1"/>
    <col min="13304" max="13304" width="11.140625" style="2" customWidth="1"/>
    <col min="13305" max="13305" width="11.85546875" style="2" customWidth="1"/>
    <col min="13306" max="13306" width="9.140625" style="2" customWidth="1"/>
    <col min="13307" max="13307" width="9.140625" style="2"/>
    <col min="13308" max="13308" width="15.42578125" style="2" customWidth="1"/>
    <col min="13309" max="13309" width="11.7109375" style="2" customWidth="1"/>
    <col min="13310" max="13311" width="9.140625" style="2"/>
    <col min="13312" max="13312" width="5.7109375" style="2" customWidth="1"/>
    <col min="13313" max="13313" width="19.5703125" style="2" customWidth="1"/>
    <col min="13314" max="13314" width="16.5703125" style="2" customWidth="1"/>
    <col min="13315" max="13315" width="9.140625" style="2"/>
    <col min="13316" max="13316" width="5.140625" style="2" customWidth="1"/>
    <col min="13317" max="13317" width="20.7109375" style="2" customWidth="1"/>
    <col min="13318" max="13318" width="17.28515625" style="2" customWidth="1"/>
    <col min="13319" max="13543" width="9.140625" style="2"/>
    <col min="13544" max="13544" width="0" style="2" hidden="1" customWidth="1"/>
    <col min="13545" max="13545" width="5.7109375" style="2" customWidth="1"/>
    <col min="13546" max="13546" width="18.28515625" style="2" customWidth="1"/>
    <col min="13547" max="13547" width="10.7109375" style="2" customWidth="1"/>
    <col min="13548" max="13548" width="0" style="2" hidden="1" customWidth="1"/>
    <col min="13549" max="13549" width="13" style="2" customWidth="1"/>
    <col min="13550" max="13551" width="14" style="2" customWidth="1"/>
    <col min="13552" max="13552" width="11.7109375" style="2" customWidth="1"/>
    <col min="13553" max="13553" width="12.28515625" style="2" customWidth="1"/>
    <col min="13554" max="13554" width="9.28515625" style="2" customWidth="1"/>
    <col min="13555" max="13555" width="11.140625" style="2" customWidth="1"/>
    <col min="13556" max="13556" width="13.7109375" style="2" customWidth="1"/>
    <col min="13557" max="13558" width="10.85546875" style="2" customWidth="1"/>
    <col min="13559" max="13559" width="11.7109375" style="2" customWidth="1"/>
    <col min="13560" max="13560" width="11.140625" style="2" customWidth="1"/>
    <col min="13561" max="13561" width="11.85546875" style="2" customWidth="1"/>
    <col min="13562" max="13562" width="9.140625" style="2" customWidth="1"/>
    <col min="13563" max="13563" width="9.140625" style="2"/>
    <col min="13564" max="13564" width="15.42578125" style="2" customWidth="1"/>
    <col min="13565" max="13565" width="11.7109375" style="2" customWidth="1"/>
    <col min="13566" max="13567" width="9.140625" style="2"/>
    <col min="13568" max="13568" width="5.7109375" style="2" customWidth="1"/>
    <col min="13569" max="13569" width="19.5703125" style="2" customWidth="1"/>
    <col min="13570" max="13570" width="16.5703125" style="2" customWidth="1"/>
    <col min="13571" max="13571" width="9.140625" style="2"/>
    <col min="13572" max="13572" width="5.140625" style="2" customWidth="1"/>
    <col min="13573" max="13573" width="20.7109375" style="2" customWidth="1"/>
    <col min="13574" max="13574" width="17.28515625" style="2" customWidth="1"/>
    <col min="13575" max="13799" width="9.140625" style="2"/>
    <col min="13800" max="13800" width="0" style="2" hidden="1" customWidth="1"/>
    <col min="13801" max="13801" width="5.7109375" style="2" customWidth="1"/>
    <col min="13802" max="13802" width="18.28515625" style="2" customWidth="1"/>
    <col min="13803" max="13803" width="10.7109375" style="2" customWidth="1"/>
    <col min="13804" max="13804" width="0" style="2" hidden="1" customWidth="1"/>
    <col min="13805" max="13805" width="13" style="2" customWidth="1"/>
    <col min="13806" max="13807" width="14" style="2" customWidth="1"/>
    <col min="13808" max="13808" width="11.7109375" style="2" customWidth="1"/>
    <col min="13809" max="13809" width="12.28515625" style="2" customWidth="1"/>
    <col min="13810" max="13810" width="9.28515625" style="2" customWidth="1"/>
    <col min="13811" max="13811" width="11.140625" style="2" customWidth="1"/>
    <col min="13812" max="13812" width="13.7109375" style="2" customWidth="1"/>
    <col min="13813" max="13814" width="10.85546875" style="2" customWidth="1"/>
    <col min="13815" max="13815" width="11.7109375" style="2" customWidth="1"/>
    <col min="13816" max="13816" width="11.140625" style="2" customWidth="1"/>
    <col min="13817" max="13817" width="11.85546875" style="2" customWidth="1"/>
    <col min="13818" max="13818" width="9.140625" style="2" customWidth="1"/>
    <col min="13819" max="13819" width="9.140625" style="2"/>
    <col min="13820" max="13820" width="15.42578125" style="2" customWidth="1"/>
    <col min="13821" max="13821" width="11.7109375" style="2" customWidth="1"/>
    <col min="13822" max="13823" width="9.140625" style="2"/>
    <col min="13824" max="13824" width="5.7109375" style="2" customWidth="1"/>
    <col min="13825" max="13825" width="19.5703125" style="2" customWidth="1"/>
    <col min="13826" max="13826" width="16.5703125" style="2" customWidth="1"/>
    <col min="13827" max="13827" width="9.140625" style="2"/>
    <col min="13828" max="13828" width="5.140625" style="2" customWidth="1"/>
    <col min="13829" max="13829" width="20.7109375" style="2" customWidth="1"/>
    <col min="13830" max="13830" width="17.28515625" style="2" customWidth="1"/>
    <col min="13831" max="14055" width="9.140625" style="2"/>
    <col min="14056" max="14056" width="0" style="2" hidden="1" customWidth="1"/>
    <col min="14057" max="14057" width="5.7109375" style="2" customWidth="1"/>
    <col min="14058" max="14058" width="18.28515625" style="2" customWidth="1"/>
    <col min="14059" max="14059" width="10.7109375" style="2" customWidth="1"/>
    <col min="14060" max="14060" width="0" style="2" hidden="1" customWidth="1"/>
    <col min="14061" max="14061" width="13" style="2" customWidth="1"/>
    <col min="14062" max="14063" width="14" style="2" customWidth="1"/>
    <col min="14064" max="14064" width="11.7109375" style="2" customWidth="1"/>
    <col min="14065" max="14065" width="12.28515625" style="2" customWidth="1"/>
    <col min="14066" max="14066" width="9.28515625" style="2" customWidth="1"/>
    <col min="14067" max="14067" width="11.140625" style="2" customWidth="1"/>
    <col min="14068" max="14068" width="13.7109375" style="2" customWidth="1"/>
    <col min="14069" max="14070" width="10.85546875" style="2" customWidth="1"/>
    <col min="14071" max="14071" width="11.7109375" style="2" customWidth="1"/>
    <col min="14072" max="14072" width="11.140625" style="2" customWidth="1"/>
    <col min="14073" max="14073" width="11.85546875" style="2" customWidth="1"/>
    <col min="14074" max="14074" width="9.140625" style="2" customWidth="1"/>
    <col min="14075" max="14075" width="9.140625" style="2"/>
    <col min="14076" max="14076" width="15.42578125" style="2" customWidth="1"/>
    <col min="14077" max="14077" width="11.7109375" style="2" customWidth="1"/>
    <col min="14078" max="14079" width="9.140625" style="2"/>
    <col min="14080" max="14080" width="5.7109375" style="2" customWidth="1"/>
    <col min="14081" max="14081" width="19.5703125" style="2" customWidth="1"/>
    <col min="14082" max="14082" width="16.5703125" style="2" customWidth="1"/>
    <col min="14083" max="14083" width="9.140625" style="2"/>
    <col min="14084" max="14084" width="5.140625" style="2" customWidth="1"/>
    <col min="14085" max="14085" width="20.7109375" style="2" customWidth="1"/>
    <col min="14086" max="14086" width="17.28515625" style="2" customWidth="1"/>
    <col min="14087" max="14311" width="9.140625" style="2"/>
    <col min="14312" max="14312" width="0" style="2" hidden="1" customWidth="1"/>
    <col min="14313" max="14313" width="5.7109375" style="2" customWidth="1"/>
    <col min="14314" max="14314" width="18.28515625" style="2" customWidth="1"/>
    <col min="14315" max="14315" width="10.7109375" style="2" customWidth="1"/>
    <col min="14316" max="14316" width="0" style="2" hidden="1" customWidth="1"/>
    <col min="14317" max="14317" width="13" style="2" customWidth="1"/>
    <col min="14318" max="14319" width="14" style="2" customWidth="1"/>
    <col min="14320" max="14320" width="11.7109375" style="2" customWidth="1"/>
    <col min="14321" max="14321" width="12.28515625" style="2" customWidth="1"/>
    <col min="14322" max="14322" width="9.28515625" style="2" customWidth="1"/>
    <col min="14323" max="14323" width="11.140625" style="2" customWidth="1"/>
    <col min="14324" max="14324" width="13.7109375" style="2" customWidth="1"/>
    <col min="14325" max="14326" width="10.85546875" style="2" customWidth="1"/>
    <col min="14327" max="14327" width="11.7109375" style="2" customWidth="1"/>
    <col min="14328" max="14328" width="11.140625" style="2" customWidth="1"/>
    <col min="14329" max="14329" width="11.85546875" style="2" customWidth="1"/>
    <col min="14330" max="14330" width="9.140625" style="2" customWidth="1"/>
    <col min="14331" max="14331" width="9.140625" style="2"/>
    <col min="14332" max="14332" width="15.42578125" style="2" customWidth="1"/>
    <col min="14333" max="14333" width="11.7109375" style="2" customWidth="1"/>
    <col min="14334" max="14335" width="9.140625" style="2"/>
    <col min="14336" max="14336" width="5.7109375" style="2" customWidth="1"/>
    <col min="14337" max="14337" width="19.5703125" style="2" customWidth="1"/>
    <col min="14338" max="14338" width="16.5703125" style="2" customWidth="1"/>
    <col min="14339" max="14339" width="9.140625" style="2"/>
    <col min="14340" max="14340" width="5.140625" style="2" customWidth="1"/>
    <col min="14341" max="14341" width="20.7109375" style="2" customWidth="1"/>
    <col min="14342" max="14342" width="17.28515625" style="2" customWidth="1"/>
    <col min="14343" max="14567" width="9.140625" style="2"/>
    <col min="14568" max="14568" width="0" style="2" hidden="1" customWidth="1"/>
    <col min="14569" max="14569" width="5.7109375" style="2" customWidth="1"/>
    <col min="14570" max="14570" width="18.28515625" style="2" customWidth="1"/>
    <col min="14571" max="14571" width="10.7109375" style="2" customWidth="1"/>
    <col min="14572" max="14572" width="0" style="2" hidden="1" customWidth="1"/>
    <col min="14573" max="14573" width="13" style="2" customWidth="1"/>
    <col min="14574" max="14575" width="14" style="2" customWidth="1"/>
    <col min="14576" max="14576" width="11.7109375" style="2" customWidth="1"/>
    <col min="14577" max="14577" width="12.28515625" style="2" customWidth="1"/>
    <col min="14578" max="14578" width="9.28515625" style="2" customWidth="1"/>
    <col min="14579" max="14579" width="11.140625" style="2" customWidth="1"/>
    <col min="14580" max="14580" width="13.7109375" style="2" customWidth="1"/>
    <col min="14581" max="14582" width="10.85546875" style="2" customWidth="1"/>
    <col min="14583" max="14583" width="11.7109375" style="2" customWidth="1"/>
    <col min="14584" max="14584" width="11.140625" style="2" customWidth="1"/>
    <col min="14585" max="14585" width="11.85546875" style="2" customWidth="1"/>
    <col min="14586" max="14586" width="9.140625" style="2" customWidth="1"/>
    <col min="14587" max="14587" width="9.140625" style="2"/>
    <col min="14588" max="14588" width="15.42578125" style="2" customWidth="1"/>
    <col min="14589" max="14589" width="11.7109375" style="2" customWidth="1"/>
    <col min="14590" max="14591" width="9.140625" style="2"/>
    <col min="14592" max="14592" width="5.7109375" style="2" customWidth="1"/>
    <col min="14593" max="14593" width="19.5703125" style="2" customWidth="1"/>
    <col min="14594" max="14594" width="16.5703125" style="2" customWidth="1"/>
    <col min="14595" max="14595" width="9.140625" style="2"/>
    <col min="14596" max="14596" width="5.140625" style="2" customWidth="1"/>
    <col min="14597" max="14597" width="20.7109375" style="2" customWidth="1"/>
    <col min="14598" max="14598" width="17.28515625" style="2" customWidth="1"/>
    <col min="14599" max="14823" width="9.140625" style="2"/>
    <col min="14824" max="14824" width="0" style="2" hidden="1" customWidth="1"/>
    <col min="14825" max="14825" width="5.7109375" style="2" customWidth="1"/>
    <col min="14826" max="14826" width="18.28515625" style="2" customWidth="1"/>
    <col min="14827" max="14827" width="10.7109375" style="2" customWidth="1"/>
    <col min="14828" max="14828" width="0" style="2" hidden="1" customWidth="1"/>
    <col min="14829" max="14829" width="13" style="2" customWidth="1"/>
    <col min="14830" max="14831" width="14" style="2" customWidth="1"/>
    <col min="14832" max="14832" width="11.7109375" style="2" customWidth="1"/>
    <col min="14833" max="14833" width="12.28515625" style="2" customWidth="1"/>
    <col min="14834" max="14834" width="9.28515625" style="2" customWidth="1"/>
    <col min="14835" max="14835" width="11.140625" style="2" customWidth="1"/>
    <col min="14836" max="14836" width="13.7109375" style="2" customWidth="1"/>
    <col min="14837" max="14838" width="10.85546875" style="2" customWidth="1"/>
    <col min="14839" max="14839" width="11.7109375" style="2" customWidth="1"/>
    <col min="14840" max="14840" width="11.140625" style="2" customWidth="1"/>
    <col min="14841" max="14841" width="11.85546875" style="2" customWidth="1"/>
    <col min="14842" max="14842" width="9.140625" style="2" customWidth="1"/>
    <col min="14843" max="14843" width="9.140625" style="2"/>
    <col min="14844" max="14844" width="15.42578125" style="2" customWidth="1"/>
    <col min="14845" max="14845" width="11.7109375" style="2" customWidth="1"/>
    <col min="14846" max="14847" width="9.140625" style="2"/>
    <col min="14848" max="14848" width="5.7109375" style="2" customWidth="1"/>
    <col min="14849" max="14849" width="19.5703125" style="2" customWidth="1"/>
    <col min="14850" max="14850" width="16.5703125" style="2" customWidth="1"/>
    <col min="14851" max="14851" width="9.140625" style="2"/>
    <col min="14852" max="14852" width="5.140625" style="2" customWidth="1"/>
    <col min="14853" max="14853" width="20.7109375" style="2" customWidth="1"/>
    <col min="14854" max="14854" width="17.28515625" style="2" customWidth="1"/>
    <col min="14855" max="15079" width="9.140625" style="2"/>
    <col min="15080" max="15080" width="0" style="2" hidden="1" customWidth="1"/>
    <col min="15081" max="15081" width="5.7109375" style="2" customWidth="1"/>
    <col min="15082" max="15082" width="18.28515625" style="2" customWidth="1"/>
    <col min="15083" max="15083" width="10.7109375" style="2" customWidth="1"/>
    <col min="15084" max="15084" width="0" style="2" hidden="1" customWidth="1"/>
    <col min="15085" max="15085" width="13" style="2" customWidth="1"/>
    <col min="15086" max="15087" width="14" style="2" customWidth="1"/>
    <col min="15088" max="15088" width="11.7109375" style="2" customWidth="1"/>
    <col min="15089" max="15089" width="12.28515625" style="2" customWidth="1"/>
    <col min="15090" max="15090" width="9.28515625" style="2" customWidth="1"/>
    <col min="15091" max="15091" width="11.140625" style="2" customWidth="1"/>
    <col min="15092" max="15092" width="13.7109375" style="2" customWidth="1"/>
    <col min="15093" max="15094" width="10.85546875" style="2" customWidth="1"/>
    <col min="15095" max="15095" width="11.7109375" style="2" customWidth="1"/>
    <col min="15096" max="15096" width="11.140625" style="2" customWidth="1"/>
    <col min="15097" max="15097" width="11.85546875" style="2" customWidth="1"/>
    <col min="15098" max="15098" width="9.140625" style="2" customWidth="1"/>
    <col min="15099" max="15099" width="9.140625" style="2"/>
    <col min="15100" max="15100" width="15.42578125" style="2" customWidth="1"/>
    <col min="15101" max="15101" width="11.7109375" style="2" customWidth="1"/>
    <col min="15102" max="15103" width="9.140625" style="2"/>
    <col min="15104" max="15104" width="5.7109375" style="2" customWidth="1"/>
    <col min="15105" max="15105" width="19.5703125" style="2" customWidth="1"/>
    <col min="15106" max="15106" width="16.5703125" style="2" customWidth="1"/>
    <col min="15107" max="15107" width="9.140625" style="2"/>
    <col min="15108" max="15108" width="5.140625" style="2" customWidth="1"/>
    <col min="15109" max="15109" width="20.7109375" style="2" customWidth="1"/>
    <col min="15110" max="15110" width="17.28515625" style="2" customWidth="1"/>
    <col min="15111" max="15335" width="9.140625" style="2"/>
    <col min="15336" max="15336" width="0" style="2" hidden="1" customWidth="1"/>
    <col min="15337" max="15337" width="5.7109375" style="2" customWidth="1"/>
    <col min="15338" max="15338" width="18.28515625" style="2" customWidth="1"/>
    <col min="15339" max="15339" width="10.7109375" style="2" customWidth="1"/>
    <col min="15340" max="15340" width="0" style="2" hidden="1" customWidth="1"/>
    <col min="15341" max="15341" width="13" style="2" customWidth="1"/>
    <col min="15342" max="15343" width="14" style="2" customWidth="1"/>
    <col min="15344" max="15344" width="11.7109375" style="2" customWidth="1"/>
    <col min="15345" max="15345" width="12.28515625" style="2" customWidth="1"/>
    <col min="15346" max="15346" width="9.28515625" style="2" customWidth="1"/>
    <col min="15347" max="15347" width="11.140625" style="2" customWidth="1"/>
    <col min="15348" max="15348" width="13.7109375" style="2" customWidth="1"/>
    <col min="15349" max="15350" width="10.85546875" style="2" customWidth="1"/>
    <col min="15351" max="15351" width="11.7109375" style="2" customWidth="1"/>
    <col min="15352" max="15352" width="11.140625" style="2" customWidth="1"/>
    <col min="15353" max="15353" width="11.85546875" style="2" customWidth="1"/>
    <col min="15354" max="15354" width="9.140625" style="2" customWidth="1"/>
    <col min="15355" max="15355" width="9.140625" style="2"/>
    <col min="15356" max="15356" width="15.42578125" style="2" customWidth="1"/>
    <col min="15357" max="15357" width="11.7109375" style="2" customWidth="1"/>
    <col min="15358" max="15359" width="9.140625" style="2"/>
    <col min="15360" max="15360" width="5.7109375" style="2" customWidth="1"/>
    <col min="15361" max="15361" width="19.5703125" style="2" customWidth="1"/>
    <col min="15362" max="15362" width="16.5703125" style="2" customWidth="1"/>
    <col min="15363" max="15363" width="9.140625" style="2"/>
    <col min="15364" max="15364" width="5.140625" style="2" customWidth="1"/>
    <col min="15365" max="15365" width="20.7109375" style="2" customWidth="1"/>
    <col min="15366" max="15366" width="17.28515625" style="2" customWidth="1"/>
    <col min="15367" max="15591" width="9.140625" style="2"/>
    <col min="15592" max="15592" width="0" style="2" hidden="1" customWidth="1"/>
    <col min="15593" max="15593" width="5.7109375" style="2" customWidth="1"/>
    <col min="15594" max="15594" width="18.28515625" style="2" customWidth="1"/>
    <col min="15595" max="15595" width="10.7109375" style="2" customWidth="1"/>
    <col min="15596" max="15596" width="0" style="2" hidden="1" customWidth="1"/>
    <col min="15597" max="15597" width="13" style="2" customWidth="1"/>
    <col min="15598" max="15599" width="14" style="2" customWidth="1"/>
    <col min="15600" max="15600" width="11.7109375" style="2" customWidth="1"/>
    <col min="15601" max="15601" width="12.28515625" style="2" customWidth="1"/>
    <col min="15602" max="15602" width="9.28515625" style="2" customWidth="1"/>
    <col min="15603" max="15603" width="11.140625" style="2" customWidth="1"/>
    <col min="15604" max="15604" width="13.7109375" style="2" customWidth="1"/>
    <col min="15605" max="15606" width="10.85546875" style="2" customWidth="1"/>
    <col min="15607" max="15607" width="11.7109375" style="2" customWidth="1"/>
    <col min="15608" max="15608" width="11.140625" style="2" customWidth="1"/>
    <col min="15609" max="15609" width="11.85546875" style="2" customWidth="1"/>
    <col min="15610" max="15610" width="9.140625" style="2" customWidth="1"/>
    <col min="15611" max="15611" width="9.140625" style="2"/>
    <col min="15612" max="15612" width="15.42578125" style="2" customWidth="1"/>
    <col min="15613" max="15613" width="11.7109375" style="2" customWidth="1"/>
    <col min="15614" max="15615" width="9.140625" style="2"/>
    <col min="15616" max="15616" width="5.7109375" style="2" customWidth="1"/>
    <col min="15617" max="15617" width="19.5703125" style="2" customWidth="1"/>
    <col min="15618" max="15618" width="16.5703125" style="2" customWidth="1"/>
    <col min="15619" max="15619" width="9.140625" style="2"/>
    <col min="15620" max="15620" width="5.140625" style="2" customWidth="1"/>
    <col min="15621" max="15621" width="20.7109375" style="2" customWidth="1"/>
    <col min="15622" max="15622" width="17.28515625" style="2" customWidth="1"/>
    <col min="15623" max="15847" width="9.140625" style="2"/>
    <col min="15848" max="15848" width="0" style="2" hidden="1" customWidth="1"/>
    <col min="15849" max="15849" width="5.7109375" style="2" customWidth="1"/>
    <col min="15850" max="15850" width="18.28515625" style="2" customWidth="1"/>
    <col min="15851" max="15851" width="10.7109375" style="2" customWidth="1"/>
    <col min="15852" max="15852" width="0" style="2" hidden="1" customWidth="1"/>
    <col min="15853" max="15853" width="13" style="2" customWidth="1"/>
    <col min="15854" max="15855" width="14" style="2" customWidth="1"/>
    <col min="15856" max="15856" width="11.7109375" style="2" customWidth="1"/>
    <col min="15857" max="15857" width="12.28515625" style="2" customWidth="1"/>
    <col min="15858" max="15858" width="9.28515625" style="2" customWidth="1"/>
    <col min="15859" max="15859" width="11.140625" style="2" customWidth="1"/>
    <col min="15860" max="15860" width="13.7109375" style="2" customWidth="1"/>
    <col min="15861" max="15862" width="10.85546875" style="2" customWidth="1"/>
    <col min="15863" max="15863" width="11.7109375" style="2" customWidth="1"/>
    <col min="15864" max="15864" width="11.140625" style="2" customWidth="1"/>
    <col min="15865" max="15865" width="11.85546875" style="2" customWidth="1"/>
    <col min="15866" max="15866" width="9.140625" style="2" customWidth="1"/>
    <col min="15867" max="15867" width="9.140625" style="2"/>
    <col min="15868" max="15868" width="15.42578125" style="2" customWidth="1"/>
    <col min="15869" max="15869" width="11.7109375" style="2" customWidth="1"/>
    <col min="15870" max="15871" width="9.140625" style="2"/>
    <col min="15872" max="15872" width="5.7109375" style="2" customWidth="1"/>
    <col min="15873" max="15873" width="19.5703125" style="2" customWidth="1"/>
    <col min="15874" max="15874" width="16.5703125" style="2" customWidth="1"/>
    <col min="15875" max="15875" width="9.140625" style="2"/>
    <col min="15876" max="15876" width="5.140625" style="2" customWidth="1"/>
    <col min="15877" max="15877" width="20.7109375" style="2" customWidth="1"/>
    <col min="15878" max="15878" width="17.28515625" style="2" customWidth="1"/>
    <col min="15879" max="16103" width="9.140625" style="2"/>
    <col min="16104" max="16104" width="0" style="2" hidden="1" customWidth="1"/>
    <col min="16105" max="16105" width="5.7109375" style="2" customWidth="1"/>
    <col min="16106" max="16106" width="18.28515625" style="2" customWidth="1"/>
    <col min="16107" max="16107" width="10.7109375" style="2" customWidth="1"/>
    <col min="16108" max="16108" width="0" style="2" hidden="1" customWidth="1"/>
    <col min="16109" max="16109" width="13" style="2" customWidth="1"/>
    <col min="16110" max="16111" width="14" style="2" customWidth="1"/>
    <col min="16112" max="16112" width="11.7109375" style="2" customWidth="1"/>
    <col min="16113" max="16113" width="12.28515625" style="2" customWidth="1"/>
    <col min="16114" max="16114" width="9.28515625" style="2" customWidth="1"/>
    <col min="16115" max="16115" width="11.140625" style="2" customWidth="1"/>
    <col min="16116" max="16116" width="13.7109375" style="2" customWidth="1"/>
    <col min="16117" max="16118" width="10.85546875" style="2" customWidth="1"/>
    <col min="16119" max="16119" width="11.7109375" style="2" customWidth="1"/>
    <col min="16120" max="16120" width="11.140625" style="2" customWidth="1"/>
    <col min="16121" max="16121" width="11.85546875" style="2" customWidth="1"/>
    <col min="16122" max="16122" width="9.140625" style="2" customWidth="1"/>
    <col min="16123" max="16123" width="9.140625" style="2"/>
    <col min="16124" max="16124" width="15.42578125" style="2" customWidth="1"/>
    <col min="16125" max="16125" width="11.7109375" style="2" customWidth="1"/>
    <col min="16126" max="16127" width="9.140625" style="2"/>
    <col min="16128" max="16128" width="5.7109375" style="2" customWidth="1"/>
    <col min="16129" max="16129" width="19.5703125" style="2" customWidth="1"/>
    <col min="16130" max="16130" width="16.5703125" style="2" customWidth="1"/>
    <col min="16131" max="16131" width="9.140625" style="2"/>
    <col min="16132" max="16132" width="5.140625" style="2" customWidth="1"/>
    <col min="16133" max="16133" width="20.7109375" style="2" customWidth="1"/>
    <col min="16134" max="16134" width="17.28515625" style="2" customWidth="1"/>
    <col min="16135" max="16384" width="9.140625" style="2"/>
  </cols>
  <sheetData>
    <row r="1" spans="1:22" x14ac:dyDescent="0.2">
      <c r="A1" s="1"/>
      <c r="B1" s="1"/>
      <c r="C1" s="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</row>
    <row r="2" spans="1:22" ht="11.25" customHeight="1" x14ac:dyDescent="0.2">
      <c r="A2" s="1"/>
      <c r="B2" s="1"/>
      <c r="C2" s="52" t="s">
        <v>0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</row>
    <row r="3" spans="1:22" x14ac:dyDescent="0.2">
      <c r="A3" s="1"/>
      <c r="B3" s="3"/>
      <c r="C3" s="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</row>
    <row r="4" spans="1:22" ht="11.25" customHeight="1" x14ac:dyDescent="0.2">
      <c r="A4" s="4"/>
      <c r="B4" s="54" t="s">
        <v>1</v>
      </c>
      <c r="C4" s="54" t="s">
        <v>2</v>
      </c>
      <c r="D4" s="57" t="s">
        <v>3</v>
      </c>
      <c r="E4" s="57" t="s">
        <v>4</v>
      </c>
      <c r="F4" s="57" t="s">
        <v>63</v>
      </c>
      <c r="G4" s="48" t="s">
        <v>5</v>
      </c>
      <c r="H4" s="48" t="s">
        <v>6</v>
      </c>
      <c r="I4" s="48" t="s">
        <v>7</v>
      </c>
      <c r="J4" s="48" t="s">
        <v>8</v>
      </c>
      <c r="K4" s="48" t="s">
        <v>9</v>
      </c>
      <c r="L4" s="48" t="s">
        <v>64</v>
      </c>
      <c r="M4" s="48" t="s">
        <v>10</v>
      </c>
      <c r="N4" s="48" t="s">
        <v>11</v>
      </c>
      <c r="O4" s="48" t="s">
        <v>65</v>
      </c>
      <c r="P4" s="48" t="s">
        <v>12</v>
      </c>
      <c r="Q4" s="48" t="s">
        <v>66</v>
      </c>
      <c r="R4" s="48" t="s">
        <v>13</v>
      </c>
      <c r="S4" s="48" t="s">
        <v>14</v>
      </c>
      <c r="T4" s="48" t="s">
        <v>15</v>
      </c>
      <c r="U4" s="48" t="s">
        <v>16</v>
      </c>
    </row>
    <row r="5" spans="1:22" ht="11.25" customHeight="1" x14ac:dyDescent="0.2">
      <c r="A5" s="4"/>
      <c r="B5" s="55"/>
      <c r="C5" s="55"/>
      <c r="D5" s="57"/>
      <c r="E5" s="57"/>
      <c r="F5" s="57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</row>
    <row r="6" spans="1:22" ht="90" customHeight="1" x14ac:dyDescent="0.2">
      <c r="A6" s="4"/>
      <c r="B6" s="56"/>
      <c r="C6" s="56"/>
      <c r="D6" s="57"/>
      <c r="E6" s="57"/>
      <c r="F6" s="57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</row>
    <row r="7" spans="1:22" ht="22.5" customHeight="1" x14ac:dyDescent="0.2">
      <c r="A7" s="4"/>
      <c r="B7" s="24"/>
      <c r="C7" s="25" t="s">
        <v>17</v>
      </c>
      <c r="D7" s="26" t="s">
        <v>18</v>
      </c>
      <c r="E7" s="26" t="s">
        <v>19</v>
      </c>
      <c r="F7" s="26" t="s">
        <v>19</v>
      </c>
      <c r="G7" s="26" t="s">
        <v>18</v>
      </c>
      <c r="H7" s="26"/>
      <c r="I7" s="26"/>
      <c r="J7" s="26"/>
      <c r="K7" s="26" t="s">
        <v>20</v>
      </c>
      <c r="L7" s="26" t="s">
        <v>21</v>
      </c>
      <c r="M7" s="26"/>
      <c r="N7" s="26"/>
      <c r="O7" s="26"/>
      <c r="P7" s="26"/>
      <c r="Q7" s="26"/>
      <c r="R7" s="26"/>
      <c r="S7" s="26"/>
      <c r="T7" s="26"/>
      <c r="U7" s="26" t="s">
        <v>19</v>
      </c>
    </row>
    <row r="8" spans="1:22" ht="22.5" x14ac:dyDescent="0.25">
      <c r="A8" s="4"/>
      <c r="B8" s="27" t="s">
        <v>22</v>
      </c>
      <c r="C8" s="28" t="s">
        <v>23</v>
      </c>
      <c r="D8" s="29">
        <v>28609</v>
      </c>
      <c r="E8" s="30">
        <v>705513.4</v>
      </c>
      <c r="F8" s="6">
        <v>324746.40000000002</v>
      </c>
      <c r="G8" s="31"/>
      <c r="H8" s="32">
        <f t="shared" ref="H8:H13" si="0">G8/D8</f>
        <v>0</v>
      </c>
      <c r="I8" s="5">
        <f t="shared" ref="I8:I26" si="1">((F8/D8)/((F$27/D$27)))</f>
        <v>1.0053259351777473</v>
      </c>
      <c r="J8" s="5">
        <f t="shared" ref="J8:J27" si="2">(1+G8/D8)/(1+G$27/D$27)</f>
        <v>0.9700911884230351</v>
      </c>
      <c r="K8" s="7">
        <v>3336.3</v>
      </c>
      <c r="L8" s="7">
        <v>3565.87</v>
      </c>
      <c r="M8" s="5">
        <f t="shared" ref="M8:M26" si="3">0.8+0.2*K8/L8</f>
        <v>0.98712403985563135</v>
      </c>
      <c r="N8" s="33">
        <f t="shared" ref="N8:N26" si="4">J8*M8*D8</f>
        <v>27395.987925209112</v>
      </c>
      <c r="O8" s="5">
        <f t="shared" ref="O8:O26" si="5">J8*M8*D$27/N$27</f>
        <v>0.89001001647287303</v>
      </c>
      <c r="P8" s="5">
        <f t="shared" ref="P8:P26" si="6">+I8/O8</f>
        <v>1.1295669897759955</v>
      </c>
      <c r="Q8" s="34">
        <v>2</v>
      </c>
      <c r="R8" s="6">
        <f>ROUND(+(Q8-P8)*O8*D8,1)</f>
        <v>22163.200000000001</v>
      </c>
      <c r="S8" s="35">
        <v>21061.599999999999</v>
      </c>
      <c r="T8" s="35">
        <f t="shared" ref="T8:T26" si="7">+R8-S8</f>
        <v>1101.6000000000022</v>
      </c>
      <c r="U8" s="46">
        <f t="shared" ref="U8:U26" si="8">IF(T8&lt;=0, S8,IF(T8&gt;0, R8))</f>
        <v>22163.200000000001</v>
      </c>
      <c r="V8" s="8"/>
    </row>
    <row r="9" spans="1:22" ht="22.5" x14ac:dyDescent="0.25">
      <c r="A9" s="9"/>
      <c r="B9" s="36" t="s">
        <v>24</v>
      </c>
      <c r="C9" s="37" t="s">
        <v>25</v>
      </c>
      <c r="D9" s="29">
        <v>5420</v>
      </c>
      <c r="E9" s="30"/>
      <c r="F9" s="6">
        <v>60334</v>
      </c>
      <c r="G9" s="31">
        <v>413</v>
      </c>
      <c r="H9" s="32">
        <f t="shared" si="0"/>
        <v>7.6199261992619921E-2</v>
      </c>
      <c r="I9" s="5">
        <f t="shared" si="1"/>
        <v>0.98588906874744564</v>
      </c>
      <c r="J9" s="5">
        <f t="shared" si="2"/>
        <v>1.044011421046414</v>
      </c>
      <c r="K9" s="7">
        <v>4536.96</v>
      </c>
      <c r="L9" s="7">
        <v>3565.87</v>
      </c>
      <c r="M9" s="5">
        <f t="shared" si="3"/>
        <v>1.0544658105875986</v>
      </c>
      <c r="N9" s="33">
        <f t="shared" si="4"/>
        <v>5966.738973511784</v>
      </c>
      <c r="O9" s="5">
        <f t="shared" si="5"/>
        <v>1.0231713211633333</v>
      </c>
      <c r="P9" s="5">
        <f t="shared" si="6"/>
        <v>0.96356206273109946</v>
      </c>
      <c r="Q9" s="34">
        <v>2</v>
      </c>
      <c r="R9" s="6">
        <f t="shared" ref="R9:R26" si="9">ROUND(+(Q9-P9)*O9*D9,1)</f>
        <v>5747.7</v>
      </c>
      <c r="S9" s="38">
        <v>5407.4</v>
      </c>
      <c r="T9" s="35">
        <f t="shared" si="7"/>
        <v>340.30000000000018</v>
      </c>
      <c r="U9" s="46">
        <f t="shared" si="8"/>
        <v>5747.7</v>
      </c>
    </row>
    <row r="10" spans="1:22" ht="22.5" x14ac:dyDescent="0.25">
      <c r="A10" s="9"/>
      <c r="B10" s="36" t="s">
        <v>26</v>
      </c>
      <c r="C10" s="37" t="s">
        <v>27</v>
      </c>
      <c r="D10" s="29">
        <v>2868</v>
      </c>
      <c r="E10" s="30"/>
      <c r="F10" s="6">
        <v>18204.2</v>
      </c>
      <c r="G10" s="31">
        <v>547</v>
      </c>
      <c r="H10" s="32">
        <f t="shared" si="0"/>
        <v>0.19072524407252442</v>
      </c>
      <c r="I10" s="5">
        <f t="shared" si="1"/>
        <v>0.56215706114324815</v>
      </c>
      <c r="J10" s="5">
        <f t="shared" si="2"/>
        <v>1.1551120671076238</v>
      </c>
      <c r="K10" s="7">
        <v>4536.96</v>
      </c>
      <c r="L10" s="7">
        <v>3565.87</v>
      </c>
      <c r="M10" s="5">
        <f t="shared" si="3"/>
        <v>1.0544658105875986</v>
      </c>
      <c r="N10" s="33">
        <f t="shared" si="4"/>
        <v>3493.2990904410667</v>
      </c>
      <c r="O10" s="5">
        <f t="shared" si="5"/>
        <v>1.1320542246651086</v>
      </c>
      <c r="P10" s="5">
        <f t="shared" si="6"/>
        <v>0.49658139062159234</v>
      </c>
      <c r="Q10" s="34">
        <v>2</v>
      </c>
      <c r="R10" s="6">
        <f t="shared" si="9"/>
        <v>4881.2</v>
      </c>
      <c r="S10" s="38">
        <v>4153.8</v>
      </c>
      <c r="T10" s="35">
        <f t="shared" si="7"/>
        <v>727.39999999999964</v>
      </c>
      <c r="U10" s="46">
        <f t="shared" si="8"/>
        <v>4881.2</v>
      </c>
    </row>
    <row r="11" spans="1:22" ht="22.5" x14ac:dyDescent="0.25">
      <c r="A11" s="9"/>
      <c r="B11" s="36" t="s">
        <v>28</v>
      </c>
      <c r="C11" s="37" t="s">
        <v>29</v>
      </c>
      <c r="D11" s="39">
        <v>8231</v>
      </c>
      <c r="E11" s="30"/>
      <c r="F11" s="6">
        <v>105784.8</v>
      </c>
      <c r="G11" s="31"/>
      <c r="H11" s="32"/>
      <c r="I11" s="5">
        <f t="shared" si="1"/>
        <v>1.138245354497071</v>
      </c>
      <c r="J11" s="5">
        <f t="shared" si="2"/>
        <v>0.9700911884230351</v>
      </c>
      <c r="K11" s="7">
        <v>5378.19</v>
      </c>
      <c r="L11" s="7">
        <v>3565.87</v>
      </c>
      <c r="M11" s="5">
        <f t="shared" si="3"/>
        <v>1.101648125141971</v>
      </c>
      <c r="N11" s="33">
        <f t="shared" si="4"/>
        <v>8796.4626126396943</v>
      </c>
      <c r="O11" s="5">
        <f t="shared" si="5"/>
        <v>0.9932671340354674</v>
      </c>
      <c r="P11" s="5">
        <f t="shared" si="6"/>
        <v>1.1459609560145043</v>
      </c>
      <c r="Q11" s="34">
        <v>2</v>
      </c>
      <c r="R11" s="6">
        <f t="shared" si="9"/>
        <v>6982.3</v>
      </c>
      <c r="S11" s="38">
        <v>7308.4</v>
      </c>
      <c r="T11" s="35">
        <f t="shared" si="7"/>
        <v>-326.09999999999945</v>
      </c>
      <c r="U11" s="46">
        <f t="shared" si="8"/>
        <v>7308.4</v>
      </c>
    </row>
    <row r="12" spans="1:22" ht="22.5" x14ac:dyDescent="0.25">
      <c r="A12" s="9"/>
      <c r="B12" s="36" t="s">
        <v>30</v>
      </c>
      <c r="C12" s="37" t="s">
        <v>31</v>
      </c>
      <c r="D12" s="39">
        <v>3782</v>
      </c>
      <c r="E12" s="30"/>
      <c r="F12" s="6">
        <v>33770.199999999997</v>
      </c>
      <c r="G12" s="31">
        <v>484</v>
      </c>
      <c r="H12" s="32">
        <f t="shared" si="0"/>
        <v>0.12797461660497092</v>
      </c>
      <c r="I12" s="5">
        <f t="shared" si="1"/>
        <v>0.79081942259229543</v>
      </c>
      <c r="J12" s="5">
        <f t="shared" si="2"/>
        <v>1.0942382363333336</v>
      </c>
      <c r="K12" s="7">
        <v>5392.68</v>
      </c>
      <c r="L12" s="7">
        <v>3565.87</v>
      </c>
      <c r="M12" s="5">
        <f t="shared" si="3"/>
        <v>1.1024608300358678</v>
      </c>
      <c r="N12" s="33">
        <f t="shared" si="4"/>
        <v>4562.4338319859871</v>
      </c>
      <c r="O12" s="5">
        <f t="shared" si="5"/>
        <v>1.1212066385068606</v>
      </c>
      <c r="P12" s="5">
        <f t="shared" si="6"/>
        <v>0.70532888000507177</v>
      </c>
      <c r="Q12" s="34">
        <v>2</v>
      </c>
      <c r="R12" s="6">
        <f t="shared" si="9"/>
        <v>5489.9</v>
      </c>
      <c r="S12" s="35">
        <v>5075.3999999999996</v>
      </c>
      <c r="T12" s="35">
        <f t="shared" si="7"/>
        <v>414.5</v>
      </c>
      <c r="U12" s="46">
        <f t="shared" si="8"/>
        <v>5489.9</v>
      </c>
    </row>
    <row r="13" spans="1:22" ht="22.5" x14ac:dyDescent="0.25">
      <c r="A13" s="9"/>
      <c r="B13" s="36" t="s">
        <v>32</v>
      </c>
      <c r="C13" s="37" t="s">
        <v>33</v>
      </c>
      <c r="D13" s="39">
        <v>9872</v>
      </c>
      <c r="E13" s="30"/>
      <c r="F13" s="6">
        <v>150782.39999999999</v>
      </c>
      <c r="G13" s="31">
        <v>434</v>
      </c>
      <c r="H13" s="32">
        <f t="shared" si="0"/>
        <v>4.3962722852512154E-2</v>
      </c>
      <c r="I13" s="5">
        <f t="shared" si="1"/>
        <v>1.3527287610779803</v>
      </c>
      <c r="J13" s="5">
        <f t="shared" si="2"/>
        <v>1.0127390384813411</v>
      </c>
      <c r="K13" s="7">
        <v>4383.18</v>
      </c>
      <c r="L13" s="7">
        <v>3565.87</v>
      </c>
      <c r="M13" s="5">
        <f t="shared" si="3"/>
        <v>1.0458407064755586</v>
      </c>
      <c r="N13" s="33">
        <f t="shared" si="4"/>
        <v>10456.064159737507</v>
      </c>
      <c r="O13" s="5">
        <f t="shared" si="5"/>
        <v>0.98440474577095627</v>
      </c>
      <c r="P13" s="5">
        <f t="shared" si="6"/>
        <v>1.3741591219357274</v>
      </c>
      <c r="Q13" s="34">
        <v>2</v>
      </c>
      <c r="R13" s="6">
        <f t="shared" si="9"/>
        <v>6081.9</v>
      </c>
      <c r="S13" s="35">
        <v>5983.5</v>
      </c>
      <c r="T13" s="35">
        <f t="shared" si="7"/>
        <v>98.399999999999636</v>
      </c>
      <c r="U13" s="46">
        <f t="shared" si="8"/>
        <v>6081.9</v>
      </c>
    </row>
    <row r="14" spans="1:22" ht="22.5" x14ac:dyDescent="0.25">
      <c r="A14" s="9"/>
      <c r="B14" s="36" t="s">
        <v>34</v>
      </c>
      <c r="C14" s="37" t="s">
        <v>35</v>
      </c>
      <c r="D14" s="39">
        <v>8395</v>
      </c>
      <c r="E14" s="30"/>
      <c r="F14" s="6">
        <v>104105</v>
      </c>
      <c r="G14" s="31"/>
      <c r="H14" s="32"/>
      <c r="I14" s="5">
        <f t="shared" si="1"/>
        <v>1.0982876672656503</v>
      </c>
      <c r="J14" s="5">
        <f t="shared" si="2"/>
        <v>0.9700911884230351</v>
      </c>
      <c r="K14" s="7">
        <v>4263.83</v>
      </c>
      <c r="L14" s="7">
        <v>3565.87</v>
      </c>
      <c r="M14" s="5">
        <f t="shared" si="3"/>
        <v>1.0391466879050555</v>
      </c>
      <c r="N14" s="33">
        <f t="shared" si="4"/>
        <v>8462.7228462645999</v>
      </c>
      <c r="O14" s="5">
        <f t="shared" si="5"/>
        <v>0.93691463633625116</v>
      </c>
      <c r="P14" s="5">
        <f t="shared" si="6"/>
        <v>1.172238776800882</v>
      </c>
      <c r="Q14" s="34">
        <v>2</v>
      </c>
      <c r="R14" s="6">
        <f t="shared" si="9"/>
        <v>6510.7</v>
      </c>
      <c r="S14" s="35">
        <v>5557.1</v>
      </c>
      <c r="T14" s="35">
        <f t="shared" si="7"/>
        <v>953.59999999999945</v>
      </c>
      <c r="U14" s="46">
        <f t="shared" si="8"/>
        <v>6510.7</v>
      </c>
    </row>
    <row r="15" spans="1:22" ht="22.5" x14ac:dyDescent="0.25">
      <c r="A15" s="9"/>
      <c r="B15" s="36" t="s">
        <v>36</v>
      </c>
      <c r="C15" s="37" t="s">
        <v>37</v>
      </c>
      <c r="D15" s="39">
        <v>6858</v>
      </c>
      <c r="E15" s="30"/>
      <c r="F15" s="6">
        <v>61969.3</v>
      </c>
      <c r="G15" s="31"/>
      <c r="H15" s="32"/>
      <c r="I15" s="5">
        <f t="shared" si="1"/>
        <v>0.80028435815436993</v>
      </c>
      <c r="J15" s="5">
        <f t="shared" si="2"/>
        <v>0.9700911884230351</v>
      </c>
      <c r="K15" s="7">
        <v>4937.82</v>
      </c>
      <c r="L15" s="7">
        <v>3565.87</v>
      </c>
      <c r="M15" s="5">
        <f t="shared" si="3"/>
        <v>1.0769489633665839</v>
      </c>
      <c r="N15" s="33">
        <f t="shared" si="4"/>
        <v>7164.8180028391744</v>
      </c>
      <c r="O15" s="5">
        <f t="shared" si="5"/>
        <v>0.97099789482030918</v>
      </c>
      <c r="P15" s="5">
        <f t="shared" si="6"/>
        <v>0.8241875316346271</v>
      </c>
      <c r="Q15" s="34">
        <v>2</v>
      </c>
      <c r="R15" s="6">
        <f t="shared" si="9"/>
        <v>7829.9</v>
      </c>
      <c r="S15" s="35">
        <v>8343.9</v>
      </c>
      <c r="T15" s="35">
        <f t="shared" si="7"/>
        <v>-514</v>
      </c>
      <c r="U15" s="46">
        <f t="shared" si="8"/>
        <v>8343.9</v>
      </c>
    </row>
    <row r="16" spans="1:22" ht="22.5" x14ac:dyDescent="0.25">
      <c r="A16" s="9"/>
      <c r="B16" s="36" t="s">
        <v>38</v>
      </c>
      <c r="C16" s="37" t="s">
        <v>39</v>
      </c>
      <c r="D16" s="39">
        <v>2442</v>
      </c>
      <c r="E16" s="30"/>
      <c r="F16" s="6">
        <v>23888.9</v>
      </c>
      <c r="G16" s="31"/>
      <c r="H16" s="32"/>
      <c r="I16" s="5">
        <f t="shared" si="1"/>
        <v>0.86639455006261368</v>
      </c>
      <c r="J16" s="5">
        <f t="shared" si="2"/>
        <v>0.9700911884230351</v>
      </c>
      <c r="K16" s="7">
        <v>7587.51</v>
      </c>
      <c r="L16" s="7">
        <v>3565.87</v>
      </c>
      <c r="M16" s="5">
        <f t="shared" si="3"/>
        <v>1.2255629061070652</v>
      </c>
      <c r="N16" s="33">
        <f t="shared" si="4"/>
        <v>2903.3127891692684</v>
      </c>
      <c r="O16" s="5">
        <f t="shared" si="5"/>
        <v>1.1049910834026668</v>
      </c>
      <c r="P16" s="5">
        <f t="shared" si="6"/>
        <v>0.78407379306145331</v>
      </c>
      <c r="Q16" s="34">
        <v>2</v>
      </c>
      <c r="R16" s="6">
        <f t="shared" si="9"/>
        <v>3281</v>
      </c>
      <c r="S16" s="35">
        <v>3370.8</v>
      </c>
      <c r="T16" s="35">
        <f t="shared" si="7"/>
        <v>-89.800000000000182</v>
      </c>
      <c r="U16" s="46">
        <f t="shared" si="8"/>
        <v>3370.8</v>
      </c>
    </row>
    <row r="17" spans="1:21" ht="22.5" x14ac:dyDescent="0.25">
      <c r="A17" s="9"/>
      <c r="B17" s="36" t="s">
        <v>40</v>
      </c>
      <c r="C17" s="37" t="s">
        <v>41</v>
      </c>
      <c r="D17" s="39">
        <v>2925</v>
      </c>
      <c r="E17" s="30"/>
      <c r="F17" s="6">
        <v>25817.4</v>
      </c>
      <c r="G17" s="31"/>
      <c r="H17" s="32"/>
      <c r="I17" s="5">
        <f t="shared" si="1"/>
        <v>0.7817211315339665</v>
      </c>
      <c r="J17" s="5">
        <f t="shared" si="2"/>
        <v>0.9700911884230351</v>
      </c>
      <c r="K17" s="7">
        <v>8530.26</v>
      </c>
      <c r="L17" s="7">
        <v>3565.87</v>
      </c>
      <c r="M17" s="5">
        <f t="shared" si="3"/>
        <v>1.2784392027751994</v>
      </c>
      <c r="N17" s="33">
        <f t="shared" si="4"/>
        <v>3627.592621224363</v>
      </c>
      <c r="O17" s="5">
        <f t="shared" si="5"/>
        <v>1.1526653692761153</v>
      </c>
      <c r="P17" s="5">
        <f t="shared" si="6"/>
        <v>0.67818566634381905</v>
      </c>
      <c r="Q17" s="34">
        <v>2</v>
      </c>
      <c r="R17" s="6">
        <f t="shared" si="9"/>
        <v>4456.6000000000004</v>
      </c>
      <c r="S17" s="35">
        <v>3866.5</v>
      </c>
      <c r="T17" s="35">
        <f t="shared" si="7"/>
        <v>590.10000000000036</v>
      </c>
      <c r="U17" s="46">
        <f t="shared" si="8"/>
        <v>4456.6000000000004</v>
      </c>
    </row>
    <row r="18" spans="1:21" ht="22.5" x14ac:dyDescent="0.25">
      <c r="A18" s="9"/>
      <c r="B18" s="36" t="s">
        <v>42</v>
      </c>
      <c r="C18" s="37" t="s">
        <v>43</v>
      </c>
      <c r="D18" s="39">
        <v>13874</v>
      </c>
      <c r="E18" s="30"/>
      <c r="F18" s="6">
        <v>160680.20000000001</v>
      </c>
      <c r="G18" s="31"/>
      <c r="H18" s="32"/>
      <c r="I18" s="5">
        <f t="shared" si="1"/>
        <v>1.0257130767807976</v>
      </c>
      <c r="J18" s="5">
        <f t="shared" si="2"/>
        <v>0.9700911884230351</v>
      </c>
      <c r="K18" s="7">
        <v>4605.67</v>
      </c>
      <c r="L18" s="7">
        <v>3565.87</v>
      </c>
      <c r="M18" s="5">
        <f t="shared" si="3"/>
        <v>1.0583195685765325</v>
      </c>
      <c r="N18" s="33">
        <f t="shared" si="4"/>
        <v>14243.970854675188</v>
      </c>
      <c r="O18" s="5">
        <f t="shared" si="5"/>
        <v>0.954201274239173</v>
      </c>
      <c r="P18" s="5">
        <f t="shared" si="6"/>
        <v>1.0749441490723686</v>
      </c>
      <c r="Q18" s="34">
        <v>2</v>
      </c>
      <c r="R18" s="6">
        <f t="shared" si="9"/>
        <v>12246.4</v>
      </c>
      <c r="S18" s="35">
        <v>11577.7</v>
      </c>
      <c r="T18" s="35">
        <f t="shared" si="7"/>
        <v>668.69999999999891</v>
      </c>
      <c r="U18" s="46">
        <f t="shared" si="8"/>
        <v>12246.4</v>
      </c>
    </row>
    <row r="19" spans="1:21" ht="22.5" x14ac:dyDescent="0.25">
      <c r="A19" s="9"/>
      <c r="B19" s="36" t="s">
        <v>44</v>
      </c>
      <c r="C19" s="37" t="s">
        <v>45</v>
      </c>
      <c r="D19" s="39">
        <v>2713</v>
      </c>
      <c r="E19" s="30"/>
      <c r="F19" s="6">
        <v>91800.3</v>
      </c>
      <c r="G19" s="31">
        <v>472</v>
      </c>
      <c r="H19" s="32">
        <f t="shared" ref="H19" si="10">G19/D19</f>
        <v>0.17397714706966458</v>
      </c>
      <c r="I19" s="5">
        <f t="shared" si="1"/>
        <v>2.996812183070023</v>
      </c>
      <c r="J19" s="5">
        <f t="shared" si="2"/>
        <v>1.1388648857822952</v>
      </c>
      <c r="K19" s="7">
        <v>4605.67</v>
      </c>
      <c r="L19" s="7">
        <v>3565.87</v>
      </c>
      <c r="M19" s="5">
        <f t="shared" si="3"/>
        <v>1.0583195685765325</v>
      </c>
      <c r="N19" s="33">
        <f t="shared" si="4"/>
        <v>3269.9327643174624</v>
      </c>
      <c r="O19" s="5">
        <f t="shared" si="5"/>
        <v>1.120210489661543</v>
      </c>
      <c r="P19" s="5">
        <f t="shared" si="6"/>
        <v>2.675222389655957</v>
      </c>
      <c r="Q19" s="34">
        <v>2</v>
      </c>
      <c r="R19" s="6">
        <v>0</v>
      </c>
      <c r="S19" s="35">
        <v>0</v>
      </c>
      <c r="T19" s="35">
        <f t="shared" si="7"/>
        <v>0</v>
      </c>
      <c r="U19" s="46">
        <f t="shared" si="8"/>
        <v>0</v>
      </c>
    </row>
    <row r="20" spans="1:21" ht="22.5" x14ac:dyDescent="0.25">
      <c r="A20" s="9"/>
      <c r="B20" s="36" t="s">
        <v>46</v>
      </c>
      <c r="C20" s="37" t="s">
        <v>47</v>
      </c>
      <c r="D20" s="39">
        <v>6500</v>
      </c>
      <c r="E20" s="30"/>
      <c r="F20" s="6">
        <v>77917.399999999994</v>
      </c>
      <c r="G20" s="31"/>
      <c r="H20" s="32"/>
      <c r="I20" s="5">
        <f t="shared" si="1"/>
        <v>1.0616621016207328</v>
      </c>
      <c r="J20" s="5">
        <f t="shared" si="2"/>
        <v>0.9700911884230351</v>
      </c>
      <c r="K20" s="7">
        <v>4506.93</v>
      </c>
      <c r="L20" s="7">
        <v>3565.87</v>
      </c>
      <c r="M20" s="5">
        <f t="shared" si="3"/>
        <v>1.0527815091408268</v>
      </c>
      <c r="N20" s="33">
        <f t="shared" si="4"/>
        <v>6638.4114247894377</v>
      </c>
      <c r="O20" s="5">
        <f t="shared" si="5"/>
        <v>0.9492080533564955</v>
      </c>
      <c r="P20" s="5">
        <f t="shared" si="6"/>
        <v>1.1184714435013361</v>
      </c>
      <c r="Q20" s="34">
        <v>2</v>
      </c>
      <c r="R20" s="6">
        <f t="shared" si="9"/>
        <v>5438.9</v>
      </c>
      <c r="S20" s="35">
        <v>5171.3999999999996</v>
      </c>
      <c r="T20" s="35">
        <f t="shared" si="7"/>
        <v>267.5</v>
      </c>
      <c r="U20" s="46">
        <f t="shared" si="8"/>
        <v>5438.9</v>
      </c>
    </row>
    <row r="21" spans="1:21" ht="22.5" x14ac:dyDescent="0.25">
      <c r="A21" s="9"/>
      <c r="B21" s="36" t="s">
        <v>48</v>
      </c>
      <c r="C21" s="37" t="s">
        <v>49</v>
      </c>
      <c r="D21" s="39">
        <v>23610</v>
      </c>
      <c r="E21" s="30"/>
      <c r="F21" s="6">
        <v>294039.5</v>
      </c>
      <c r="G21" s="31"/>
      <c r="H21" s="32"/>
      <c r="I21" s="5">
        <f t="shared" si="1"/>
        <v>1.1029984633320429</v>
      </c>
      <c r="J21" s="5">
        <f t="shared" si="2"/>
        <v>0.9700911884230351</v>
      </c>
      <c r="K21" s="7">
        <v>4228.6400000000003</v>
      </c>
      <c r="L21" s="7">
        <v>3565.87</v>
      </c>
      <c r="M21" s="5">
        <f t="shared" si="3"/>
        <v>1.0371729760198773</v>
      </c>
      <c r="N21" s="33">
        <f t="shared" si="4"/>
        <v>23755.257335463215</v>
      </c>
      <c r="O21" s="5">
        <f t="shared" si="5"/>
        <v>0.93513509974660747</v>
      </c>
      <c r="P21" s="5">
        <f t="shared" si="6"/>
        <v>1.1795070718989387</v>
      </c>
      <c r="Q21" s="34">
        <v>2</v>
      </c>
      <c r="R21" s="6">
        <f t="shared" si="9"/>
        <v>18115.3</v>
      </c>
      <c r="S21" s="35">
        <v>18417.2</v>
      </c>
      <c r="T21" s="35">
        <f t="shared" si="7"/>
        <v>-301.90000000000146</v>
      </c>
      <c r="U21" s="46">
        <f t="shared" si="8"/>
        <v>18417.2</v>
      </c>
    </row>
    <row r="22" spans="1:21" ht="22.5" x14ac:dyDescent="0.25">
      <c r="A22" s="9"/>
      <c r="B22" s="36" t="s">
        <v>50</v>
      </c>
      <c r="C22" s="37" t="s">
        <v>51</v>
      </c>
      <c r="D22" s="39">
        <v>4461</v>
      </c>
      <c r="E22" s="30"/>
      <c r="F22" s="6">
        <v>50293.3</v>
      </c>
      <c r="G22" s="31"/>
      <c r="H22" s="32"/>
      <c r="I22" s="5">
        <f t="shared" si="1"/>
        <v>0.99848864068884735</v>
      </c>
      <c r="J22" s="5">
        <f t="shared" si="2"/>
        <v>0.9700911884230351</v>
      </c>
      <c r="K22" s="7">
        <v>4848.88</v>
      </c>
      <c r="L22" s="7">
        <v>3565.87</v>
      </c>
      <c r="M22" s="5">
        <f t="shared" si="3"/>
        <v>1.0719605594146731</v>
      </c>
      <c r="N22" s="33">
        <f t="shared" si="4"/>
        <v>4638.9916383854243</v>
      </c>
      <c r="O22" s="5">
        <f t="shared" si="5"/>
        <v>0.96650025389155325</v>
      </c>
      <c r="P22" s="5">
        <f t="shared" si="6"/>
        <v>1.033097132327172</v>
      </c>
      <c r="Q22" s="34">
        <v>2</v>
      </c>
      <c r="R22" s="6">
        <f t="shared" si="9"/>
        <v>4168.8999999999996</v>
      </c>
      <c r="S22" s="35">
        <v>4230.3</v>
      </c>
      <c r="T22" s="35">
        <f t="shared" si="7"/>
        <v>-61.400000000000546</v>
      </c>
      <c r="U22" s="46">
        <f t="shared" si="8"/>
        <v>4230.3</v>
      </c>
    </row>
    <row r="23" spans="1:21" ht="22.5" x14ac:dyDescent="0.25">
      <c r="A23" s="9"/>
      <c r="B23" s="36" t="s">
        <v>52</v>
      </c>
      <c r="C23" s="37" t="s">
        <v>53</v>
      </c>
      <c r="D23" s="39">
        <v>2781</v>
      </c>
      <c r="E23" s="30"/>
      <c r="F23" s="6">
        <v>16853.3</v>
      </c>
      <c r="G23" s="31">
        <v>1049</v>
      </c>
      <c r="H23" s="32">
        <f t="shared" ref="H23:H27" si="11">G23/D23</f>
        <v>0.37720244516361023</v>
      </c>
      <c r="I23" s="5">
        <f t="shared" si="1"/>
        <v>0.53672173357463648</v>
      </c>
      <c r="J23" s="5">
        <f t="shared" si="2"/>
        <v>1.3360119567278765</v>
      </c>
      <c r="K23" s="7">
        <v>6013.17</v>
      </c>
      <c r="L23" s="7">
        <v>3565.87</v>
      </c>
      <c r="M23" s="5">
        <f t="shared" si="3"/>
        <v>1.1372624352542298</v>
      </c>
      <c r="N23" s="33">
        <f t="shared" si="4"/>
        <v>4225.4408640066131</v>
      </c>
      <c r="O23" s="5">
        <f t="shared" si="5"/>
        <v>1.4121526493332426</v>
      </c>
      <c r="P23" s="5">
        <f t="shared" si="6"/>
        <v>0.38007345298544976</v>
      </c>
      <c r="Q23" s="34">
        <v>2</v>
      </c>
      <c r="R23" s="6">
        <f t="shared" si="9"/>
        <v>6361.8</v>
      </c>
      <c r="S23" s="35">
        <v>6423.9</v>
      </c>
      <c r="T23" s="35">
        <f t="shared" si="7"/>
        <v>-62.099999999999454</v>
      </c>
      <c r="U23" s="46">
        <f t="shared" si="8"/>
        <v>6423.9</v>
      </c>
    </row>
    <row r="24" spans="1:21" ht="22.5" x14ac:dyDescent="0.25">
      <c r="A24" s="9"/>
      <c r="B24" s="36" t="s">
        <v>54</v>
      </c>
      <c r="C24" s="37" t="s">
        <v>55</v>
      </c>
      <c r="D24" s="39">
        <v>3177</v>
      </c>
      <c r="E24" s="30"/>
      <c r="F24" s="6">
        <v>17736</v>
      </c>
      <c r="G24" s="31">
        <v>977</v>
      </c>
      <c r="H24" s="32">
        <f t="shared" si="11"/>
        <v>0.30752282027069561</v>
      </c>
      <c r="I24" s="5">
        <f t="shared" si="1"/>
        <v>0.49442871361127727</v>
      </c>
      <c r="J24" s="5">
        <f t="shared" si="2"/>
        <v>1.2684163666066377</v>
      </c>
      <c r="K24" s="7">
        <v>6899.93</v>
      </c>
      <c r="L24" s="7">
        <v>3565.87</v>
      </c>
      <c r="M24" s="5">
        <f t="shared" si="3"/>
        <v>1.1869984043164783</v>
      </c>
      <c r="N24" s="33">
        <f t="shared" si="4"/>
        <v>4783.3172614742161</v>
      </c>
      <c r="O24" s="5">
        <f t="shared" si="5"/>
        <v>1.3993378402298113</v>
      </c>
      <c r="P24" s="5">
        <f t="shared" si="6"/>
        <v>0.35333048203004208</v>
      </c>
      <c r="Q24" s="34">
        <v>2</v>
      </c>
      <c r="R24" s="6">
        <f t="shared" si="9"/>
        <v>7320.6</v>
      </c>
      <c r="S24" s="35">
        <v>7358.3</v>
      </c>
      <c r="T24" s="35">
        <f t="shared" si="7"/>
        <v>-37.699999999999818</v>
      </c>
      <c r="U24" s="46">
        <f t="shared" si="8"/>
        <v>7358.3</v>
      </c>
    </row>
    <row r="25" spans="1:21" ht="22.5" x14ac:dyDescent="0.25">
      <c r="A25" s="9"/>
      <c r="B25" s="36" t="s">
        <v>56</v>
      </c>
      <c r="C25" s="37" t="s">
        <v>57</v>
      </c>
      <c r="D25" s="39">
        <v>12833</v>
      </c>
      <c r="E25" s="30"/>
      <c r="F25" s="6">
        <v>104205.6</v>
      </c>
      <c r="G25" s="31">
        <v>452</v>
      </c>
      <c r="H25" s="32">
        <f t="shared" si="11"/>
        <v>3.5221694069975842E-2</v>
      </c>
      <c r="I25" s="5">
        <f t="shared" si="1"/>
        <v>0.71916423822386122</v>
      </c>
      <c r="J25" s="5">
        <f t="shared" si="2"/>
        <v>1.0042594434816505</v>
      </c>
      <c r="K25" s="7">
        <v>4757</v>
      </c>
      <c r="L25" s="7">
        <v>3565.87</v>
      </c>
      <c r="M25" s="5">
        <f t="shared" si="3"/>
        <v>1.0668072588176238</v>
      </c>
      <c r="N25" s="33">
        <f t="shared" si="4"/>
        <v>13748.650771455761</v>
      </c>
      <c r="O25" s="5">
        <f t="shared" si="5"/>
        <v>0.99573206415525684</v>
      </c>
      <c r="P25" s="5">
        <f t="shared" si="6"/>
        <v>0.722246740978432</v>
      </c>
      <c r="Q25" s="34">
        <v>2</v>
      </c>
      <c r="R25" s="6">
        <f t="shared" si="9"/>
        <v>16327.4</v>
      </c>
      <c r="S25" s="35">
        <v>15966.5</v>
      </c>
      <c r="T25" s="35">
        <f t="shared" si="7"/>
        <v>360.89999999999964</v>
      </c>
      <c r="U25" s="46">
        <f t="shared" si="8"/>
        <v>16327.4</v>
      </c>
    </row>
    <row r="26" spans="1:21" ht="22.5" x14ac:dyDescent="0.25">
      <c r="A26" s="9"/>
      <c r="B26" s="36" t="s">
        <v>58</v>
      </c>
      <c r="C26" s="37" t="s">
        <v>59</v>
      </c>
      <c r="D26" s="39">
        <v>7245</v>
      </c>
      <c r="E26" s="30"/>
      <c r="F26" s="6">
        <v>45206.9</v>
      </c>
      <c r="G26" s="31"/>
      <c r="H26" s="32"/>
      <c r="I26" s="5">
        <f t="shared" si="1"/>
        <v>0.55262630820801983</v>
      </c>
      <c r="J26" s="5">
        <f t="shared" si="2"/>
        <v>0.9700911884230351</v>
      </c>
      <c r="K26" s="7">
        <v>12005.02</v>
      </c>
      <c r="L26" s="7">
        <v>3565.87</v>
      </c>
      <c r="M26" s="5">
        <f t="shared" si="3"/>
        <v>1.4733290893947342</v>
      </c>
      <c r="N26" s="33">
        <f t="shared" si="4"/>
        <v>10355.014544865106</v>
      </c>
      <c r="O26" s="5">
        <f t="shared" si="5"/>
        <v>1.3283818387342154</v>
      </c>
      <c r="P26" s="5">
        <f t="shared" si="6"/>
        <v>0.41601465188247738</v>
      </c>
      <c r="Q26" s="34">
        <v>2</v>
      </c>
      <c r="R26" s="6">
        <f t="shared" si="9"/>
        <v>15244.5</v>
      </c>
      <c r="S26" s="35">
        <v>14883.6</v>
      </c>
      <c r="T26" s="35">
        <f t="shared" si="7"/>
        <v>360.89999999999964</v>
      </c>
      <c r="U26" s="46">
        <f t="shared" si="8"/>
        <v>15244.5</v>
      </c>
    </row>
    <row r="27" spans="1:21" ht="15" x14ac:dyDescent="0.2">
      <c r="A27" s="4"/>
      <c r="B27" s="29"/>
      <c r="C27" s="44" t="s">
        <v>60</v>
      </c>
      <c r="D27" s="40">
        <f>SUM(D8:D26)</f>
        <v>156596</v>
      </c>
      <c r="E27" s="40" t="e">
        <f ca="1">SUMIF(INDIRECT("R1C1",FALSE):INDIRECT("R65000C1",FALSE),"=1",INDIRECT("R1C[0]",FALSE):INDIRECT("R65000C[0]",FALSE))/COUNTIF(INDIRECT("R1C1",FALSE):INDIRECT("R65000C1",FALSE),"=1")</f>
        <v>#DIV/0!</v>
      </c>
      <c r="F27" s="40">
        <f>SUM(F8:F26)</f>
        <v>1768135.1</v>
      </c>
      <c r="G27" s="40">
        <f>SUM( G8:G26)</f>
        <v>4828</v>
      </c>
      <c r="H27" s="41">
        <f t="shared" si="11"/>
        <v>3.0830927993052187E-2</v>
      </c>
      <c r="I27" s="42" t="s">
        <v>61</v>
      </c>
      <c r="J27" s="43">
        <f t="shared" si="2"/>
        <v>1</v>
      </c>
      <c r="K27" s="42"/>
      <c r="L27" s="7">
        <v>3565.87</v>
      </c>
      <c r="M27" s="42" t="s">
        <v>61</v>
      </c>
      <c r="N27" s="40">
        <f>SUM(N8:N26)</f>
        <v>168488.42031245498</v>
      </c>
      <c r="O27" s="42"/>
      <c r="P27" s="42" t="s">
        <v>61</v>
      </c>
      <c r="Q27" s="34">
        <v>2</v>
      </c>
      <c r="R27" s="40">
        <f>SUM(R8:R26)</f>
        <v>158648.20000000001</v>
      </c>
      <c r="S27" s="40">
        <f>SUM(S8:S26)</f>
        <v>154157.29999999999</v>
      </c>
      <c r="T27" s="40">
        <f>SUM(T8:T26)</f>
        <v>4490.8999999999987</v>
      </c>
      <c r="U27" s="47">
        <f>SUM(U8:U26)</f>
        <v>160041.19999999998</v>
      </c>
    </row>
    <row r="28" spans="1:21" x14ac:dyDescent="0.2">
      <c r="A28" s="10"/>
      <c r="B28" s="11"/>
      <c r="C28" s="12"/>
      <c r="D28" s="13"/>
      <c r="E28" s="13"/>
      <c r="F28" s="45"/>
      <c r="G28" s="13"/>
      <c r="H28" s="14"/>
      <c r="I28" s="15"/>
      <c r="J28" s="16"/>
      <c r="K28" s="15" t="s">
        <v>62</v>
      </c>
      <c r="L28" s="17"/>
      <c r="M28" s="15"/>
      <c r="N28" s="13"/>
      <c r="O28" s="15"/>
      <c r="P28" s="15"/>
      <c r="Q28" s="18"/>
      <c r="R28" s="19" t="s">
        <v>62</v>
      </c>
      <c r="T28" s="20"/>
      <c r="U28" s="20" t="s">
        <v>62</v>
      </c>
    </row>
    <row r="29" spans="1:21" x14ac:dyDescent="0.2">
      <c r="R29" s="21" t="s">
        <v>62</v>
      </c>
      <c r="S29" s="22"/>
      <c r="U29" s="21" t="s">
        <v>62</v>
      </c>
    </row>
    <row r="30" spans="1:21" x14ac:dyDescent="0.2">
      <c r="S30" s="23"/>
    </row>
  </sheetData>
  <mergeCells count="23">
    <mergeCell ref="N4:N6"/>
    <mergeCell ref="D1:R1"/>
    <mergeCell ref="C2:V2"/>
    <mergeCell ref="D3:R3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U4:U6"/>
    <mergeCell ref="O4:O6"/>
    <mergeCell ref="P4:P6"/>
    <mergeCell ref="Q4:Q6"/>
    <mergeCell ref="R4:R6"/>
    <mergeCell ref="S4:S6"/>
    <mergeCell ref="T4:T6"/>
  </mergeCells>
  <hyperlinks>
    <hyperlink ref="A2" r:id="rId1" display="consultantplus://offline/ref=186BB5103B1E11EBA8529525B09CA931C93101088217B39C3FF45ECC9871C053286FBBE5A11E42C0D15198BF6DC1A83467939DE8E2EA7371EAA4DC30r8W3I"/>
  </hyperlinks>
  <pageMargins left="0" right="0" top="0.35433070866141736" bottom="0" header="0.31496062992125984" footer="0.31496062992125984"/>
  <pageSetup paperSize="9" scale="68" orientation="landscape" r:id="rId2"/>
  <headerFoot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2025-10-16T15:57:55Z</cp:lastPrinted>
  <dcterms:created xsi:type="dcterms:W3CDTF">2025-10-14T08:18:40Z</dcterms:created>
  <dcterms:modified xsi:type="dcterms:W3CDTF">2025-10-16T15:58:01Z</dcterms:modified>
</cp:coreProperties>
</file>